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Iscritti" sheetId="1" r:id="rId1"/>
    <sheet name="Classifiche" sheetId="2" r:id="rId2"/>
    <sheet name="Società punti" sheetId="3" r:id="rId3"/>
    <sheet name="Società iscritti" sheetId="4" r:id="rId4"/>
    <sheet name="Regolamento" sheetId="5" r:id="rId5"/>
  </sheets>
  <definedNames>
    <definedName name="_xlnm._FilterDatabase" localSheetId="1" hidden="1">'Classifiche'!$A$3:$I$77</definedName>
    <definedName name="_xlnm._FilterDatabase" localSheetId="0" hidden="1">'Iscritti'!$A$1:$E$69</definedName>
    <definedName name="_xlnm.Print_Area" localSheetId="1">'Classifiche'!$A:$H</definedName>
  </definedNames>
  <calcPr fullCalcOnLoad="1"/>
</workbook>
</file>

<file path=xl/sharedStrings.xml><?xml version="1.0" encoding="utf-8"?>
<sst xmlns="http://schemas.openxmlformats.org/spreadsheetml/2006/main" count="257" uniqueCount="174">
  <si>
    <t>Pettorale</t>
  </si>
  <si>
    <t>Atleta</t>
  </si>
  <si>
    <t>Società</t>
  </si>
  <si>
    <t>Categoria</t>
  </si>
  <si>
    <t>Punti</t>
  </si>
  <si>
    <t>Tempo</t>
  </si>
  <si>
    <t>Regolamento Classifica società a punteggio</t>
  </si>
  <si>
    <t>Amatori: primi 30 (30 punti al primo, 29 al secondo…1 al trentesimo)</t>
  </si>
  <si>
    <t>Donne: prime 20 (20 punti alla prima, 19 alla seconda…1 alla ventesima)</t>
  </si>
  <si>
    <t>Totali iscritti competitiva:</t>
  </si>
  <si>
    <t>Totale</t>
  </si>
  <si>
    <t>Anno</t>
  </si>
  <si>
    <t>Veterani</t>
  </si>
  <si>
    <t>Amatori</t>
  </si>
  <si>
    <t>Donne</t>
  </si>
  <si>
    <t>Davide Cellini, via Bagnolo, 23 48010 Castiglione di Ravenna 328.8013031</t>
  </si>
  <si>
    <t>Classifica Società per numero iscritti</t>
  </si>
  <si>
    <t>Classifica generale</t>
  </si>
  <si>
    <t>Classifica Categoria</t>
  </si>
  <si>
    <t>Sidermec</t>
  </si>
  <si>
    <t>Endas Cesena</t>
  </si>
  <si>
    <t>Cava Forlì</t>
  </si>
  <si>
    <t>Avis Forlì</t>
  </si>
  <si>
    <t>D</t>
  </si>
  <si>
    <t>Fosca Lorenzo</t>
  </si>
  <si>
    <t>Mazzini Matteo</t>
  </si>
  <si>
    <t>Saragoni Luigi</t>
  </si>
  <si>
    <t>Cappelli Davide</t>
  </si>
  <si>
    <t>Nini Davide</t>
  </si>
  <si>
    <t>Rossi Gianluca</t>
  </si>
  <si>
    <t>Polisportiva Osservanza</t>
  </si>
  <si>
    <t>Podistica Sanmaurese</t>
  </si>
  <si>
    <t>Ricchi Paolo</t>
  </si>
  <si>
    <t>Fois Claudio</t>
  </si>
  <si>
    <t>Easy Runner Mercato S.</t>
  </si>
  <si>
    <t>Ercolani Giorgio</t>
  </si>
  <si>
    <t>Fabbri Maurizio</t>
  </si>
  <si>
    <t xml:space="preserve">Pollini Maurizio </t>
  </si>
  <si>
    <t>Pieri Vittorio</t>
  </si>
  <si>
    <t>Fabbri Lucio</t>
  </si>
  <si>
    <t>Costa Elena</t>
  </si>
  <si>
    <t>Giordani Giuliano</t>
  </si>
  <si>
    <t>Corbara Nevio</t>
  </si>
  <si>
    <t>Montanari Andrea</t>
  </si>
  <si>
    <t>Amadori Matteo</t>
  </si>
  <si>
    <t>Podistica Cervese</t>
  </si>
  <si>
    <t>Stella Rossa</t>
  </si>
  <si>
    <t>Podistica Cesenate</t>
  </si>
  <si>
    <t>Seven</t>
  </si>
  <si>
    <t>Atletica Cesenatico</t>
  </si>
  <si>
    <t>Easy Runner</t>
  </si>
  <si>
    <t>Miste</t>
  </si>
  <si>
    <t>Ghiselli Alessandro</t>
  </si>
  <si>
    <t>Vitali Stefano</t>
  </si>
  <si>
    <t>Edera Atletica Forlì</t>
  </si>
  <si>
    <t>Classifica 18° Memorial "Mario Pantani", Km 10,800 - Mercato Saraceno, domenica 13 settembre 2009</t>
  </si>
  <si>
    <t>Pretolani Giovanni</t>
  </si>
  <si>
    <t>America 2010</t>
  </si>
  <si>
    <t>Arpaia Franco</t>
  </si>
  <si>
    <t>Barchi Bruno</t>
  </si>
  <si>
    <t>Carpi Serena</t>
  </si>
  <si>
    <t>Marzocchi Chantal</t>
  </si>
  <si>
    <t>Sampaoli Italo</t>
  </si>
  <si>
    <t>Dall'Ara Yuri</t>
  </si>
  <si>
    <t>Novelli Dario</t>
  </si>
  <si>
    <t>Guadagnino Antonio</t>
  </si>
  <si>
    <t>Placucci Franco</t>
  </si>
  <si>
    <t>Placucci Pasquale</t>
  </si>
  <si>
    <t>Nuti Gilberto</t>
  </si>
  <si>
    <t>Visi Vincenzo</t>
  </si>
  <si>
    <t>Romagna Running</t>
  </si>
  <si>
    <t>Castagnoli Francesco</t>
  </si>
  <si>
    <t>Golden Club Rimini</t>
  </si>
  <si>
    <t>Lombardi Tea</t>
  </si>
  <si>
    <t>Giorgi Renato</t>
  </si>
  <si>
    <t>Magnani Lorenzo</t>
  </si>
  <si>
    <t>Pivi Renzo</t>
  </si>
  <si>
    <t>Gozzi Giorgio</t>
  </si>
  <si>
    <t>Perazzini Gianmichele</t>
  </si>
  <si>
    <t>Olimpus San Marino</t>
  </si>
  <si>
    <t>Perazzini Fabio</t>
  </si>
  <si>
    <t>Matteucci Sauro</t>
  </si>
  <si>
    <t>Gori Attilio</t>
  </si>
  <si>
    <t>Giorgi Bruno</t>
  </si>
  <si>
    <t>Taccioli Pietro</t>
  </si>
  <si>
    <t>Gardelli Paride</t>
  </si>
  <si>
    <t>Caveia ADVS</t>
  </si>
  <si>
    <t>Bazzocchi Domenico</t>
  </si>
  <si>
    <t>Spignoli Paola</t>
  </si>
  <si>
    <t>Battistini Massimiliano</t>
  </si>
  <si>
    <t>Guiducci Andrea</t>
  </si>
  <si>
    <t>Graffiedi Samantha</t>
  </si>
  <si>
    <t>Lanzoni Cinzia</t>
  </si>
  <si>
    <t>Graziani terzo</t>
  </si>
  <si>
    <t>Baldacci Guglielmo</t>
  </si>
  <si>
    <t>Bagnolini Renato</t>
  </si>
  <si>
    <t>Raggi Andrea</t>
  </si>
  <si>
    <t>Zavatta Giovanni</t>
  </si>
  <si>
    <t>Beleffi Alessandro</t>
  </si>
  <si>
    <t>Bruschi Lara</t>
  </si>
  <si>
    <t>Poggiali Alfredo</t>
  </si>
  <si>
    <t>Ambrogini Orietta</t>
  </si>
  <si>
    <t>Moretti Tiberio</t>
  </si>
  <si>
    <t>Veterani: primi 30 (30 punti al primo, 29 al secondo….1 al trentesimo)</t>
  </si>
  <si>
    <t>Classifica società a punteggio</t>
  </si>
  <si>
    <t>40'08"</t>
  </si>
  <si>
    <t>40'37"</t>
  </si>
  <si>
    <t>41'03"</t>
  </si>
  <si>
    <t>41'42"</t>
  </si>
  <si>
    <t>42'19"</t>
  </si>
  <si>
    <t>42'44"</t>
  </si>
  <si>
    <t>43'13"</t>
  </si>
  <si>
    <t>43'34"</t>
  </si>
  <si>
    <t>44'13"</t>
  </si>
  <si>
    <t>44'39"</t>
  </si>
  <si>
    <t>48'45"</t>
  </si>
  <si>
    <t>50'11"</t>
  </si>
  <si>
    <t>51'44"</t>
  </si>
  <si>
    <t>52'12"</t>
  </si>
  <si>
    <t>55'25"</t>
  </si>
  <si>
    <t>Endas</t>
  </si>
  <si>
    <t>Atletica Gatteo 91</t>
  </si>
  <si>
    <t>Atletica Sidermec Vitali</t>
  </si>
  <si>
    <t>Sanmaurese</t>
  </si>
  <si>
    <t>Mercatese Ragazzi</t>
  </si>
  <si>
    <t>Podistica Osservanza</t>
  </si>
  <si>
    <t>Azzurra</t>
  </si>
  <si>
    <t>Golden Club</t>
  </si>
  <si>
    <t>Caveja</t>
  </si>
  <si>
    <t>Edera Forlì</t>
  </si>
  <si>
    <t>42'54"</t>
  </si>
  <si>
    <t>44'09"</t>
  </si>
  <si>
    <t>44'47"</t>
  </si>
  <si>
    <t>45'30"</t>
  </si>
  <si>
    <t>45'58"</t>
  </si>
  <si>
    <t>46'13"</t>
  </si>
  <si>
    <t>46'36"</t>
  </si>
  <si>
    <t>46'40"</t>
  </si>
  <si>
    <t>46'52"</t>
  </si>
  <si>
    <t>46'58"</t>
  </si>
  <si>
    <t>47'05"</t>
  </si>
  <si>
    <t>47'13"</t>
  </si>
  <si>
    <t>47'15"</t>
  </si>
  <si>
    <t>47'25"</t>
  </si>
  <si>
    <t>47'32</t>
  </si>
  <si>
    <t>47'44</t>
  </si>
  <si>
    <t>47'45"</t>
  </si>
  <si>
    <t>47'56"</t>
  </si>
  <si>
    <t>48'32"</t>
  </si>
  <si>
    <t>48'47"</t>
  </si>
  <si>
    <t>48'52"</t>
  </si>
  <si>
    <t>49'04"</t>
  </si>
  <si>
    <t>49'06"</t>
  </si>
  <si>
    <t>49'25"</t>
  </si>
  <si>
    <t>49'31"</t>
  </si>
  <si>
    <t>49'52"</t>
  </si>
  <si>
    <t>50'13"</t>
  </si>
  <si>
    <t>50'17"</t>
  </si>
  <si>
    <t>50'33"</t>
  </si>
  <si>
    <t>51'16"</t>
  </si>
  <si>
    <t>51'24"</t>
  </si>
  <si>
    <t>52'05"</t>
  </si>
  <si>
    <t>52'14"</t>
  </si>
  <si>
    <t>53'32</t>
  </si>
  <si>
    <t>54'25"</t>
  </si>
  <si>
    <t>55'41"</t>
  </si>
  <si>
    <t>55'57"</t>
  </si>
  <si>
    <t>56'18"</t>
  </si>
  <si>
    <t>56'51"</t>
  </si>
  <si>
    <t>58'30"</t>
  </si>
  <si>
    <t>59'02"</t>
  </si>
  <si>
    <t>59'18"</t>
  </si>
  <si>
    <t>59'55"</t>
  </si>
  <si>
    <t>Totale iscritti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</si>
</sst>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sz val="12"/>
      <name val="Arial"/>
      <family val="2"/>
    </font>
    <font>
      <sz val="24"/>
      <name val="Comic Sans MS"/>
      <family val="4"/>
    </font>
    <font>
      <sz val="16"/>
      <color indexed="12"/>
      <name val="Comic Sans MS"/>
      <family val="4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3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13</xdr:row>
      <xdr:rowOff>28575</xdr:rowOff>
    </xdr:from>
    <xdr:to>
      <xdr:col>8</xdr:col>
      <xdr:colOff>161925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16230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D13" sqref="D13"/>
    </sheetView>
  </sheetViews>
  <sheetFormatPr defaultColWidth="9.140625" defaultRowHeight="12.75"/>
  <cols>
    <col min="1" max="1" width="11.00390625" style="10" customWidth="1"/>
    <col min="2" max="2" width="29.421875" style="0" customWidth="1"/>
    <col min="3" max="3" width="23.8515625" style="0" customWidth="1"/>
    <col min="4" max="4" width="7.140625" style="10" bestFit="1" customWidth="1"/>
    <col min="5" max="5" width="11.8515625" style="10" customWidth="1"/>
    <col min="6" max="6" width="15.140625" style="0" customWidth="1"/>
    <col min="8" max="8" width="20.57421875" style="0" customWidth="1"/>
  </cols>
  <sheetData>
    <row r="1" spans="1:7" ht="15.75">
      <c r="A1" s="5" t="s">
        <v>0</v>
      </c>
      <c r="B1" s="1" t="s">
        <v>1</v>
      </c>
      <c r="C1" s="1" t="s">
        <v>2</v>
      </c>
      <c r="D1" s="5" t="s">
        <v>11</v>
      </c>
      <c r="E1" s="5" t="s">
        <v>3</v>
      </c>
      <c r="G1" s="6" t="s">
        <v>12</v>
      </c>
    </row>
    <row r="2" spans="1:7" s="8" customFormat="1" ht="12.75">
      <c r="A2" s="15">
        <v>116</v>
      </c>
      <c r="B2" s="7" t="s">
        <v>90</v>
      </c>
      <c r="C2" s="8" t="s">
        <v>48</v>
      </c>
      <c r="D2" s="9">
        <v>1971</v>
      </c>
      <c r="E2" s="9" t="str">
        <f aca="true" t="shared" si="0" ref="E2:E54">IF(D2&gt;$G$2,"A","V")</f>
        <v>A</v>
      </c>
      <c r="G2" s="12">
        <v>1964</v>
      </c>
    </row>
    <row r="3" spans="1:5" s="8" customFormat="1" ht="12.75">
      <c r="A3" s="15">
        <v>118</v>
      </c>
      <c r="B3" s="7" t="s">
        <v>44</v>
      </c>
      <c r="C3" s="8" t="s">
        <v>34</v>
      </c>
      <c r="D3" s="9">
        <v>1973</v>
      </c>
      <c r="E3" s="9" t="str">
        <f>IF(D3&gt;$G$2,"A","V")</f>
        <v>A</v>
      </c>
    </row>
    <row r="4" spans="1:5" s="8" customFormat="1" ht="12.75">
      <c r="A4" s="15">
        <v>119</v>
      </c>
      <c r="B4" s="7" t="s">
        <v>89</v>
      </c>
      <c r="C4" s="8" t="s">
        <v>19</v>
      </c>
      <c r="D4" s="9">
        <v>1980</v>
      </c>
      <c r="E4" s="9" t="str">
        <f t="shared" si="0"/>
        <v>A</v>
      </c>
    </row>
    <row r="5" spans="1:8" s="8" customFormat="1" ht="12.75">
      <c r="A5" s="15">
        <v>124</v>
      </c>
      <c r="B5" s="7" t="s">
        <v>71</v>
      </c>
      <c r="C5" s="8" t="s">
        <v>70</v>
      </c>
      <c r="D5" s="9">
        <v>1971</v>
      </c>
      <c r="E5" s="9" t="str">
        <f t="shared" si="0"/>
        <v>A</v>
      </c>
      <c r="H5"/>
    </row>
    <row r="6" spans="1:8" s="8" customFormat="1" ht="12.75">
      <c r="A6" s="15">
        <v>127</v>
      </c>
      <c r="B6" s="7" t="s">
        <v>68</v>
      </c>
      <c r="C6" s="8" t="s">
        <v>57</v>
      </c>
      <c r="D6" s="9">
        <v>1971</v>
      </c>
      <c r="E6" s="9" t="str">
        <f t="shared" si="0"/>
        <v>A</v>
      </c>
      <c r="H6"/>
    </row>
    <row r="7" spans="1:8" s="8" customFormat="1" ht="12.75">
      <c r="A7" s="15">
        <v>136</v>
      </c>
      <c r="B7" s="7" t="s">
        <v>43</v>
      </c>
      <c r="C7" s="8" t="s">
        <v>34</v>
      </c>
      <c r="D7" s="9">
        <v>1973</v>
      </c>
      <c r="E7" s="9" t="str">
        <f t="shared" si="0"/>
        <v>A</v>
      </c>
      <c r="H7"/>
    </row>
    <row r="8" spans="1:8" s="8" customFormat="1" ht="12.75">
      <c r="A8" s="15">
        <v>138</v>
      </c>
      <c r="B8" s="7" t="s">
        <v>64</v>
      </c>
      <c r="C8" s="8" t="s">
        <v>30</v>
      </c>
      <c r="D8" s="9">
        <v>1976</v>
      </c>
      <c r="E8" s="9" t="str">
        <f t="shared" si="0"/>
        <v>A</v>
      </c>
      <c r="H8"/>
    </row>
    <row r="9" spans="1:8" s="8" customFormat="1" ht="12.75">
      <c r="A9" s="15">
        <v>139</v>
      </c>
      <c r="B9" s="7" t="s">
        <v>78</v>
      </c>
      <c r="C9" s="8" t="s">
        <v>79</v>
      </c>
      <c r="D9" s="9">
        <v>1967</v>
      </c>
      <c r="E9" s="9" t="str">
        <f t="shared" si="0"/>
        <v>A</v>
      </c>
      <c r="H9"/>
    </row>
    <row r="10" spans="1:8" s="8" customFormat="1" ht="12.75">
      <c r="A10" s="15">
        <v>145</v>
      </c>
      <c r="B10" s="7" t="s">
        <v>96</v>
      </c>
      <c r="C10" s="8" t="s">
        <v>19</v>
      </c>
      <c r="D10" s="9">
        <v>1968</v>
      </c>
      <c r="E10" s="9" t="str">
        <f t="shared" si="0"/>
        <v>A</v>
      </c>
      <c r="H10"/>
    </row>
    <row r="11" spans="1:8" s="8" customFormat="1" ht="12.75">
      <c r="A11" s="15">
        <v>147</v>
      </c>
      <c r="B11" s="7" t="s">
        <v>63</v>
      </c>
      <c r="C11" s="8" t="s">
        <v>30</v>
      </c>
      <c r="D11" s="9">
        <v>1971</v>
      </c>
      <c r="E11" s="9" t="str">
        <f t="shared" si="0"/>
        <v>A</v>
      </c>
      <c r="H11"/>
    </row>
    <row r="12" spans="1:8" s="8" customFormat="1" ht="12.75">
      <c r="A12" s="15">
        <v>156</v>
      </c>
      <c r="B12" s="7" t="s">
        <v>25</v>
      </c>
      <c r="C12" s="8" t="s">
        <v>31</v>
      </c>
      <c r="D12" s="9">
        <v>1972</v>
      </c>
      <c r="E12" s="9" t="str">
        <f t="shared" si="0"/>
        <v>A</v>
      </c>
      <c r="H12"/>
    </row>
    <row r="13" spans="1:8" s="8" customFormat="1" ht="12.75">
      <c r="A13" s="10">
        <v>157</v>
      </c>
      <c r="B13" s="7" t="s">
        <v>39</v>
      </c>
      <c r="C13" s="8" t="s">
        <v>20</v>
      </c>
      <c r="D13" s="10">
        <v>1972</v>
      </c>
      <c r="E13" s="9" t="str">
        <f t="shared" si="0"/>
        <v>A</v>
      </c>
      <c r="H13"/>
    </row>
    <row r="14" spans="1:8" s="8" customFormat="1" ht="12.75">
      <c r="A14" s="15">
        <v>164</v>
      </c>
      <c r="B14" s="7" t="s">
        <v>42</v>
      </c>
      <c r="C14" s="8" t="s">
        <v>34</v>
      </c>
      <c r="D14" s="9">
        <v>1965</v>
      </c>
      <c r="E14" s="9" t="str">
        <f t="shared" si="0"/>
        <v>A</v>
      </c>
      <c r="H14"/>
    </row>
    <row r="15" spans="1:8" s="8" customFormat="1" ht="12.75">
      <c r="A15" s="15">
        <v>168</v>
      </c>
      <c r="B15" s="7" t="s">
        <v>97</v>
      </c>
      <c r="C15" s="8" t="s">
        <v>19</v>
      </c>
      <c r="D15" s="9">
        <v>1968</v>
      </c>
      <c r="E15" s="9" t="str">
        <f t="shared" si="0"/>
        <v>A</v>
      </c>
      <c r="H15"/>
    </row>
    <row r="16" spans="1:8" s="8" customFormat="1" ht="12.75">
      <c r="A16" s="15">
        <v>169</v>
      </c>
      <c r="B16" s="7" t="s">
        <v>65</v>
      </c>
      <c r="C16" s="8" t="s">
        <v>30</v>
      </c>
      <c r="D16" s="9">
        <v>1968</v>
      </c>
      <c r="E16" s="9" t="str">
        <f t="shared" si="0"/>
        <v>A</v>
      </c>
      <c r="H16"/>
    </row>
    <row r="17" spans="1:8" s="8" customFormat="1" ht="12.75">
      <c r="A17" s="15">
        <v>174</v>
      </c>
      <c r="B17" s="7" t="s">
        <v>56</v>
      </c>
      <c r="C17" s="8" t="s">
        <v>57</v>
      </c>
      <c r="D17" s="9">
        <v>1970</v>
      </c>
      <c r="E17" s="9" t="str">
        <f t="shared" si="0"/>
        <v>A</v>
      </c>
      <c r="H17"/>
    </row>
    <row r="18" spans="1:5" s="8" customFormat="1" ht="12.75">
      <c r="A18" s="15">
        <v>175</v>
      </c>
      <c r="B18" s="7" t="s">
        <v>52</v>
      </c>
      <c r="C18" s="8" t="s">
        <v>31</v>
      </c>
      <c r="D18" s="9">
        <v>1970</v>
      </c>
      <c r="E18" s="9" t="str">
        <f>IF(D18&gt;$G$2,"A","V")</f>
        <v>A</v>
      </c>
    </row>
    <row r="19" spans="1:5" s="8" customFormat="1" ht="12.75">
      <c r="A19" s="15">
        <v>176</v>
      </c>
      <c r="B19" s="7" t="s">
        <v>80</v>
      </c>
      <c r="C19" s="8" t="s">
        <v>79</v>
      </c>
      <c r="D19" s="9">
        <v>1971</v>
      </c>
      <c r="E19" s="9" t="str">
        <f t="shared" si="0"/>
        <v>A</v>
      </c>
    </row>
    <row r="20" spans="1:5" ht="12.75">
      <c r="A20" s="15">
        <v>177</v>
      </c>
      <c r="B20" s="7" t="s">
        <v>82</v>
      </c>
      <c r="C20" s="8" t="s">
        <v>34</v>
      </c>
      <c r="D20" s="9">
        <v>1974</v>
      </c>
      <c r="E20" s="9" t="str">
        <f t="shared" si="0"/>
        <v>A</v>
      </c>
    </row>
    <row r="21" spans="1:5" ht="12.75">
      <c r="A21" s="10">
        <v>178</v>
      </c>
      <c r="B21" s="7" t="s">
        <v>28</v>
      </c>
      <c r="C21" s="8" t="s">
        <v>34</v>
      </c>
      <c r="D21" s="10">
        <v>1969</v>
      </c>
      <c r="E21" s="9" t="str">
        <f t="shared" si="0"/>
        <v>A</v>
      </c>
    </row>
    <row r="22" spans="1:5" ht="12.75">
      <c r="A22" s="10">
        <v>179</v>
      </c>
      <c r="B22" s="7" t="s">
        <v>33</v>
      </c>
      <c r="C22" s="8" t="s">
        <v>31</v>
      </c>
      <c r="D22" s="10">
        <v>1974</v>
      </c>
      <c r="E22" s="9" t="str">
        <f t="shared" si="0"/>
        <v>A</v>
      </c>
    </row>
    <row r="23" spans="1:5" ht="12.75">
      <c r="A23" s="15">
        <v>184</v>
      </c>
      <c r="B23" s="8" t="s">
        <v>41</v>
      </c>
      <c r="C23" s="8" t="s">
        <v>34</v>
      </c>
      <c r="D23" s="9">
        <v>1974</v>
      </c>
      <c r="E23" s="9" t="str">
        <f t="shared" si="0"/>
        <v>A</v>
      </c>
    </row>
    <row r="24" spans="1:5" ht="12.75">
      <c r="A24" s="15">
        <v>187</v>
      </c>
      <c r="B24" s="7" t="s">
        <v>38</v>
      </c>
      <c r="C24" s="8" t="s">
        <v>20</v>
      </c>
      <c r="D24" s="9">
        <v>1969</v>
      </c>
      <c r="E24" s="9" t="str">
        <f t="shared" si="0"/>
        <v>A</v>
      </c>
    </row>
    <row r="25" spans="1:5" ht="12.75">
      <c r="A25" s="15">
        <v>189</v>
      </c>
      <c r="B25" s="7" t="s">
        <v>81</v>
      </c>
      <c r="C25" s="8" t="s">
        <v>57</v>
      </c>
      <c r="D25" s="9">
        <v>1965</v>
      </c>
      <c r="E25" s="9" t="str">
        <f t="shared" si="0"/>
        <v>A</v>
      </c>
    </row>
    <row r="26" spans="1:5" ht="12.75">
      <c r="A26" s="15">
        <v>194</v>
      </c>
      <c r="B26" s="7" t="s">
        <v>27</v>
      </c>
      <c r="C26" s="8" t="s">
        <v>34</v>
      </c>
      <c r="D26" s="9">
        <v>1980</v>
      </c>
      <c r="E26" s="9" t="str">
        <f t="shared" si="0"/>
        <v>A</v>
      </c>
    </row>
    <row r="27" spans="1:5" ht="12.75">
      <c r="A27" s="15">
        <v>196</v>
      </c>
      <c r="B27" s="7" t="s">
        <v>87</v>
      </c>
      <c r="C27" s="8" t="s">
        <v>70</v>
      </c>
      <c r="D27" s="9">
        <v>1971</v>
      </c>
      <c r="E27" s="9" t="str">
        <f t="shared" si="0"/>
        <v>A</v>
      </c>
    </row>
    <row r="28" spans="1:5" ht="12.75">
      <c r="A28" s="10">
        <v>197</v>
      </c>
      <c r="B28" s="7" t="s">
        <v>29</v>
      </c>
      <c r="C28" s="8" t="s">
        <v>34</v>
      </c>
      <c r="D28" s="10">
        <v>1977</v>
      </c>
      <c r="E28" s="9" t="str">
        <f t="shared" si="0"/>
        <v>A</v>
      </c>
    </row>
    <row r="29" spans="1:5" ht="12.75">
      <c r="A29" s="15">
        <v>198</v>
      </c>
      <c r="B29" s="7" t="s">
        <v>53</v>
      </c>
      <c r="C29" s="8" t="s">
        <v>54</v>
      </c>
      <c r="D29" s="9">
        <v>1984</v>
      </c>
      <c r="E29" s="9" t="str">
        <f>IF(D29&gt;$G$2,"A","V")</f>
        <v>A</v>
      </c>
    </row>
    <row r="30" spans="1:5" ht="12.75">
      <c r="A30" s="15">
        <v>199</v>
      </c>
      <c r="B30" s="7" t="s">
        <v>69</v>
      </c>
      <c r="C30" s="8" t="s">
        <v>70</v>
      </c>
      <c r="D30" s="9">
        <v>1967</v>
      </c>
      <c r="E30" s="9" t="str">
        <f t="shared" si="0"/>
        <v>A</v>
      </c>
    </row>
    <row r="31" spans="1:5" ht="12.75">
      <c r="A31" s="15">
        <v>300</v>
      </c>
      <c r="B31" s="7" t="s">
        <v>37</v>
      </c>
      <c r="C31" s="8" t="s">
        <v>19</v>
      </c>
      <c r="D31" s="9">
        <v>1963</v>
      </c>
      <c r="E31" s="9" t="str">
        <f t="shared" si="0"/>
        <v>V</v>
      </c>
    </row>
    <row r="32" spans="1:5" ht="12.75">
      <c r="A32" s="15">
        <v>301</v>
      </c>
      <c r="B32" s="7" t="s">
        <v>35</v>
      </c>
      <c r="C32" s="8" t="s">
        <v>34</v>
      </c>
      <c r="D32" s="10">
        <v>1953</v>
      </c>
      <c r="E32" s="9" t="str">
        <f t="shared" si="0"/>
        <v>V</v>
      </c>
    </row>
    <row r="33" spans="1:5" ht="12.75">
      <c r="A33" s="10">
        <v>302</v>
      </c>
      <c r="B33" s="7" t="s">
        <v>24</v>
      </c>
      <c r="C33" s="8" t="s">
        <v>19</v>
      </c>
      <c r="D33" s="10">
        <v>1964</v>
      </c>
      <c r="E33" s="9" t="str">
        <f t="shared" si="0"/>
        <v>V</v>
      </c>
    </row>
    <row r="34" spans="1:5" ht="12.75">
      <c r="A34" s="15">
        <v>303</v>
      </c>
      <c r="B34" s="7" t="s">
        <v>59</v>
      </c>
      <c r="C34" s="8" t="s">
        <v>21</v>
      </c>
      <c r="D34" s="9">
        <v>1950</v>
      </c>
      <c r="E34" s="9" t="str">
        <f t="shared" si="0"/>
        <v>V</v>
      </c>
    </row>
    <row r="35" spans="1:5" ht="12.75">
      <c r="A35" s="15">
        <v>304</v>
      </c>
      <c r="B35" s="7" t="s">
        <v>58</v>
      </c>
      <c r="C35" s="8" t="s">
        <v>21</v>
      </c>
      <c r="D35" s="9">
        <v>1954</v>
      </c>
      <c r="E35" s="9" t="str">
        <f t="shared" si="0"/>
        <v>V</v>
      </c>
    </row>
    <row r="36" spans="1:5" ht="12.75">
      <c r="A36" s="15">
        <v>306</v>
      </c>
      <c r="B36" s="7" t="s">
        <v>62</v>
      </c>
      <c r="C36" s="8" t="s">
        <v>34</v>
      </c>
      <c r="D36" s="9">
        <v>1958</v>
      </c>
      <c r="E36" s="9" t="str">
        <f t="shared" si="0"/>
        <v>V</v>
      </c>
    </row>
    <row r="37" spans="1:5" ht="12.75">
      <c r="A37" s="10">
        <v>307</v>
      </c>
      <c r="B37" s="7" t="s">
        <v>32</v>
      </c>
      <c r="C37" s="8" t="s">
        <v>30</v>
      </c>
      <c r="D37" s="10">
        <v>1964</v>
      </c>
      <c r="E37" s="9" t="str">
        <f t="shared" si="0"/>
        <v>V</v>
      </c>
    </row>
    <row r="38" spans="1:5" ht="12.75">
      <c r="A38" s="15">
        <v>308</v>
      </c>
      <c r="B38" s="7" t="s">
        <v>66</v>
      </c>
      <c r="C38" s="8" t="s">
        <v>19</v>
      </c>
      <c r="D38" s="9">
        <v>1957</v>
      </c>
      <c r="E38" s="9" t="str">
        <f t="shared" si="0"/>
        <v>V</v>
      </c>
    </row>
    <row r="39" spans="1:5" ht="12.75">
      <c r="A39" s="15">
        <v>309</v>
      </c>
      <c r="B39" s="7" t="s">
        <v>67</v>
      </c>
      <c r="C39" s="8" t="s">
        <v>19</v>
      </c>
      <c r="D39" s="9">
        <v>1957</v>
      </c>
      <c r="E39" s="9" t="str">
        <f t="shared" si="0"/>
        <v>V</v>
      </c>
    </row>
    <row r="40" spans="1:5" ht="12.75">
      <c r="A40" s="15">
        <v>310</v>
      </c>
      <c r="B40" s="7" t="s">
        <v>74</v>
      </c>
      <c r="C40" s="8" t="s">
        <v>19</v>
      </c>
      <c r="D40" s="9">
        <v>1959</v>
      </c>
      <c r="E40" s="9" t="str">
        <f t="shared" si="0"/>
        <v>V</v>
      </c>
    </row>
    <row r="41" spans="1:5" ht="12.75">
      <c r="A41" s="15">
        <v>311</v>
      </c>
      <c r="B41" s="7" t="s">
        <v>75</v>
      </c>
      <c r="C41" s="8" t="s">
        <v>31</v>
      </c>
      <c r="D41" s="9">
        <v>1959</v>
      </c>
      <c r="E41" s="9" t="str">
        <f t="shared" si="0"/>
        <v>V</v>
      </c>
    </row>
    <row r="42" spans="1:5" ht="12.75">
      <c r="A42" s="15">
        <v>312</v>
      </c>
      <c r="B42" s="7" t="s">
        <v>76</v>
      </c>
      <c r="C42" s="8" t="s">
        <v>31</v>
      </c>
      <c r="D42" s="9">
        <v>1958</v>
      </c>
      <c r="E42" s="9" t="str">
        <f t="shared" si="0"/>
        <v>V</v>
      </c>
    </row>
    <row r="43" spans="1:5" ht="12.75">
      <c r="A43" s="15">
        <v>313</v>
      </c>
      <c r="B43" s="7" t="s">
        <v>77</v>
      </c>
      <c r="C43" s="8" t="s">
        <v>31</v>
      </c>
      <c r="D43" s="9">
        <v>1958</v>
      </c>
      <c r="E43" s="9" t="str">
        <f t="shared" si="0"/>
        <v>V</v>
      </c>
    </row>
    <row r="44" spans="1:5" ht="12.75">
      <c r="A44" s="10">
        <v>314</v>
      </c>
      <c r="B44" s="7" t="s">
        <v>26</v>
      </c>
      <c r="C44" s="8" t="s">
        <v>31</v>
      </c>
      <c r="D44" s="10">
        <v>1949</v>
      </c>
      <c r="E44" s="9" t="str">
        <f t="shared" si="0"/>
        <v>V</v>
      </c>
    </row>
    <row r="45" spans="1:5" ht="12.75">
      <c r="A45" s="15">
        <v>315</v>
      </c>
      <c r="B45" s="7" t="s">
        <v>83</v>
      </c>
      <c r="C45" s="8" t="s">
        <v>34</v>
      </c>
      <c r="D45" s="9">
        <v>1962</v>
      </c>
      <c r="E45" s="9" t="str">
        <f t="shared" si="0"/>
        <v>V</v>
      </c>
    </row>
    <row r="46" spans="1:5" ht="12.75">
      <c r="A46" s="15">
        <v>316</v>
      </c>
      <c r="B46" s="7" t="s">
        <v>84</v>
      </c>
      <c r="C46" s="8" t="s">
        <v>20</v>
      </c>
      <c r="D46" s="9">
        <v>1951</v>
      </c>
      <c r="E46" s="9" t="str">
        <f t="shared" si="0"/>
        <v>V</v>
      </c>
    </row>
    <row r="47" spans="1:5" ht="12.75">
      <c r="A47" s="15">
        <v>317</v>
      </c>
      <c r="B47" s="7" t="s">
        <v>85</v>
      </c>
      <c r="C47" s="8" t="s">
        <v>86</v>
      </c>
      <c r="D47" s="9">
        <v>1956</v>
      </c>
      <c r="E47" s="9" t="str">
        <f t="shared" si="0"/>
        <v>V</v>
      </c>
    </row>
    <row r="48" spans="1:5" ht="12.75">
      <c r="A48" s="10">
        <v>318</v>
      </c>
      <c r="B48" s="7" t="s">
        <v>36</v>
      </c>
      <c r="C48" s="8" t="s">
        <v>19</v>
      </c>
      <c r="D48" s="10">
        <v>1955</v>
      </c>
      <c r="E48" s="9" t="str">
        <f t="shared" si="0"/>
        <v>V</v>
      </c>
    </row>
    <row r="49" spans="1:5" ht="12.75">
      <c r="A49" s="15">
        <v>319</v>
      </c>
      <c r="B49" s="7" t="s">
        <v>93</v>
      </c>
      <c r="C49" s="8" t="s">
        <v>19</v>
      </c>
      <c r="D49" s="9">
        <v>1958</v>
      </c>
      <c r="E49" s="9" t="str">
        <f t="shared" si="0"/>
        <v>V</v>
      </c>
    </row>
    <row r="50" spans="1:5" ht="12.75">
      <c r="A50" s="15">
        <v>320</v>
      </c>
      <c r="B50" s="7" t="s">
        <v>94</v>
      </c>
      <c r="C50" s="8" t="s">
        <v>19</v>
      </c>
      <c r="D50" s="9">
        <v>1943</v>
      </c>
      <c r="E50" s="9" t="str">
        <f t="shared" si="0"/>
        <v>V</v>
      </c>
    </row>
    <row r="51" spans="1:5" ht="12.75">
      <c r="A51" s="15">
        <v>321</v>
      </c>
      <c r="B51" s="7" t="s">
        <v>95</v>
      </c>
      <c r="C51" s="8" t="s">
        <v>20</v>
      </c>
      <c r="D51" s="9">
        <v>1949</v>
      </c>
      <c r="E51" s="9" t="str">
        <f t="shared" si="0"/>
        <v>V</v>
      </c>
    </row>
    <row r="52" spans="1:5" ht="12.75">
      <c r="A52" s="15">
        <v>322</v>
      </c>
      <c r="B52" s="7" t="s">
        <v>98</v>
      </c>
      <c r="C52" s="8" t="s">
        <v>19</v>
      </c>
      <c r="D52" s="9">
        <v>1960</v>
      </c>
      <c r="E52" s="9" t="str">
        <f t="shared" si="0"/>
        <v>V</v>
      </c>
    </row>
    <row r="53" spans="1:5" ht="12.75">
      <c r="A53" s="15">
        <v>323</v>
      </c>
      <c r="B53" s="7" t="s">
        <v>100</v>
      </c>
      <c r="C53" s="8" t="s">
        <v>22</v>
      </c>
      <c r="D53" s="9">
        <v>1959</v>
      </c>
      <c r="E53" s="9" t="str">
        <f t="shared" si="0"/>
        <v>V</v>
      </c>
    </row>
    <row r="54" spans="1:5" ht="12.75">
      <c r="A54" s="15">
        <v>324</v>
      </c>
      <c r="B54" s="7" t="s">
        <v>102</v>
      </c>
      <c r="C54" s="8" t="s">
        <v>34</v>
      </c>
      <c r="D54" s="9">
        <v>1959</v>
      </c>
      <c r="E54" s="9" t="str">
        <f t="shared" si="0"/>
        <v>V</v>
      </c>
    </row>
    <row r="55" spans="1:5" ht="12.75">
      <c r="A55" s="15">
        <v>400</v>
      </c>
      <c r="B55" s="7" t="s">
        <v>61</v>
      </c>
      <c r="C55" s="8" t="s">
        <v>21</v>
      </c>
      <c r="D55" s="9">
        <v>1976</v>
      </c>
      <c r="E55" s="9" t="s">
        <v>23</v>
      </c>
    </row>
    <row r="56" spans="1:5" ht="12.75">
      <c r="A56" s="15">
        <v>401</v>
      </c>
      <c r="B56" s="7" t="s">
        <v>60</v>
      </c>
      <c r="C56" s="8" t="s">
        <v>21</v>
      </c>
      <c r="D56" s="9">
        <v>1978</v>
      </c>
      <c r="E56" s="9" t="s">
        <v>23</v>
      </c>
    </row>
    <row r="57" spans="1:5" ht="12.75">
      <c r="A57" s="15">
        <v>402</v>
      </c>
      <c r="B57" s="7" t="s">
        <v>73</v>
      </c>
      <c r="C57" s="8" t="s">
        <v>72</v>
      </c>
      <c r="D57" s="9">
        <v>1964</v>
      </c>
      <c r="E57" s="9" t="s">
        <v>23</v>
      </c>
    </row>
    <row r="58" spans="1:5" ht="12.75">
      <c r="A58" s="15">
        <v>403</v>
      </c>
      <c r="B58" s="7" t="s">
        <v>88</v>
      </c>
      <c r="C58" s="8" t="s">
        <v>72</v>
      </c>
      <c r="D58" s="9">
        <v>1971</v>
      </c>
      <c r="E58" s="9" t="s">
        <v>23</v>
      </c>
    </row>
    <row r="59" spans="1:5" ht="12.75">
      <c r="A59" s="15">
        <v>404</v>
      </c>
      <c r="B59" s="7" t="s">
        <v>91</v>
      </c>
      <c r="C59" s="8" t="s">
        <v>48</v>
      </c>
      <c r="D59" s="9">
        <v>1976</v>
      </c>
      <c r="E59" s="9" t="s">
        <v>23</v>
      </c>
    </row>
    <row r="60" spans="1:5" ht="12.75">
      <c r="A60" s="15">
        <v>405</v>
      </c>
      <c r="B60" s="7" t="s">
        <v>92</v>
      </c>
      <c r="C60" s="8" t="s">
        <v>22</v>
      </c>
      <c r="D60" s="9">
        <v>1959</v>
      </c>
      <c r="E60" s="9" t="s">
        <v>23</v>
      </c>
    </row>
    <row r="61" spans="1:5" ht="12.75">
      <c r="A61" s="15">
        <v>406</v>
      </c>
      <c r="B61" s="7" t="s">
        <v>99</v>
      </c>
      <c r="C61" s="8" t="s">
        <v>20</v>
      </c>
      <c r="D61" s="9">
        <v>1969</v>
      </c>
      <c r="E61" s="9" t="s">
        <v>23</v>
      </c>
    </row>
    <row r="62" spans="1:5" ht="12.75">
      <c r="A62" s="15">
        <v>407</v>
      </c>
      <c r="B62" s="7" t="s">
        <v>101</v>
      </c>
      <c r="C62" s="8" t="s">
        <v>31</v>
      </c>
      <c r="D62" s="9">
        <v>1973</v>
      </c>
      <c r="E62" s="9" t="s">
        <v>23</v>
      </c>
    </row>
    <row r="63" spans="1:5" ht="12.75">
      <c r="A63" s="15">
        <v>408</v>
      </c>
      <c r="B63" s="7" t="s">
        <v>40</v>
      </c>
      <c r="C63" s="8" t="s">
        <v>34</v>
      </c>
      <c r="D63" s="9">
        <v>1970</v>
      </c>
      <c r="E63" s="9" t="s">
        <v>23</v>
      </c>
    </row>
    <row r="64" spans="1:5" ht="12.75">
      <c r="A64" s="15"/>
      <c r="B64" s="7"/>
      <c r="C64" s="8"/>
      <c r="D64" s="9"/>
      <c r="E64" s="9"/>
    </row>
    <row r="65" spans="2:5" ht="12.75">
      <c r="B65" s="7"/>
      <c r="C65" s="8"/>
      <c r="E65" s="9"/>
    </row>
    <row r="66" spans="1:5" ht="12.75">
      <c r="A66" s="15"/>
      <c r="B66" s="7"/>
      <c r="C66" s="8"/>
      <c r="D66" s="9"/>
      <c r="E66" s="9"/>
    </row>
    <row r="67" spans="1:5" ht="12.75">
      <c r="A67" s="15"/>
      <c r="B67" s="7"/>
      <c r="C67" s="8"/>
      <c r="D67" s="9"/>
      <c r="E67" s="9"/>
    </row>
    <row r="68" spans="2:5" ht="12.75">
      <c r="B68" s="7"/>
      <c r="C68" s="8"/>
      <c r="E68" s="9"/>
    </row>
    <row r="69" spans="2:5" ht="12.75">
      <c r="B69" s="7"/>
      <c r="C69" s="8"/>
      <c r="E69" s="9"/>
    </row>
    <row r="70" spans="1:5" ht="12.75">
      <c r="A70" s="15"/>
      <c r="B70" s="7"/>
      <c r="C70" s="8"/>
      <c r="D70" s="9"/>
      <c r="E70" s="9"/>
    </row>
    <row r="71" spans="1:5" ht="12.75">
      <c r="A71" s="15"/>
      <c r="B71" s="7"/>
      <c r="C71" s="8"/>
      <c r="D71" s="9"/>
      <c r="E71" s="9"/>
    </row>
    <row r="72" spans="2:5" ht="12.75">
      <c r="B72" s="7"/>
      <c r="C72" s="8"/>
      <c r="E72" s="9"/>
    </row>
    <row r="73" spans="1:5" ht="12.75">
      <c r="A73" s="15"/>
      <c r="B73" s="7"/>
      <c r="C73" s="8"/>
      <c r="D73" s="9"/>
      <c r="E73" s="9"/>
    </row>
    <row r="74" spans="2:5" ht="12.75">
      <c r="B74" s="7"/>
      <c r="C74" s="8"/>
      <c r="E74" s="9"/>
    </row>
    <row r="75" spans="2:5" ht="12.75">
      <c r="B75" s="7"/>
      <c r="C75" s="8"/>
      <c r="E75" s="9"/>
    </row>
    <row r="76" spans="2:5" ht="12.75">
      <c r="B76" s="7"/>
      <c r="C76" s="8"/>
      <c r="E76" s="9"/>
    </row>
    <row r="77" spans="2:5" ht="12.75">
      <c r="B77" s="7"/>
      <c r="C77" s="8"/>
      <c r="E77" s="9"/>
    </row>
    <row r="78" spans="2:5" ht="12.75">
      <c r="B78" s="7"/>
      <c r="C78" s="8"/>
      <c r="E78" s="9"/>
    </row>
    <row r="79" spans="1:5" ht="12.75">
      <c r="A79" s="15"/>
      <c r="B79" s="7"/>
      <c r="C79" s="8"/>
      <c r="D79" s="9"/>
      <c r="E79" s="9"/>
    </row>
    <row r="80" spans="2:5" ht="12.75">
      <c r="B80" s="7"/>
      <c r="C80" s="8"/>
      <c r="E80" s="9"/>
    </row>
    <row r="81" spans="2:5" ht="12.75">
      <c r="B81" s="7"/>
      <c r="C81" s="8"/>
      <c r="E81" s="9"/>
    </row>
    <row r="82" spans="1:5" ht="12.75">
      <c r="A82" s="15"/>
      <c r="B82" s="7"/>
      <c r="C82" s="8"/>
      <c r="D82" s="9"/>
      <c r="E82" s="9"/>
    </row>
    <row r="83" spans="2:5" ht="12.75">
      <c r="B83" s="7"/>
      <c r="E83" s="9"/>
    </row>
    <row r="84" spans="2:5" ht="12.75">
      <c r="B84" s="7"/>
      <c r="C84" s="8"/>
      <c r="E84" s="9"/>
    </row>
    <row r="85" spans="2:5" ht="12.75">
      <c r="B85" s="7"/>
      <c r="C85" s="8"/>
      <c r="E85" s="9"/>
    </row>
    <row r="86" spans="2:5" ht="12.75">
      <c r="B86" s="7"/>
      <c r="C86" s="8"/>
      <c r="E86" s="9"/>
    </row>
    <row r="87" spans="1:5" ht="12.75">
      <c r="A87" s="15"/>
      <c r="B87" s="7"/>
      <c r="C87" s="8"/>
      <c r="E87" s="9"/>
    </row>
    <row r="88" spans="2:5" ht="12.75">
      <c r="B88" s="7"/>
      <c r="C88" s="8"/>
      <c r="E88" s="9"/>
    </row>
    <row r="89" spans="2:5" ht="12.75">
      <c r="B89" s="7"/>
      <c r="C89" s="8"/>
      <c r="E89" s="9"/>
    </row>
    <row r="90" spans="2:5" ht="12.75">
      <c r="B90" s="7"/>
      <c r="C90" s="8"/>
      <c r="E90" s="9"/>
    </row>
    <row r="91" spans="1:5" ht="12.75">
      <c r="A91" s="15"/>
      <c r="B91" s="7"/>
      <c r="C91" s="8"/>
      <c r="D91" s="9"/>
      <c r="E91" s="9"/>
    </row>
    <row r="92" spans="2:5" ht="12.75">
      <c r="B92" s="7"/>
      <c r="C92" s="8"/>
      <c r="E92" s="9"/>
    </row>
    <row r="93" spans="2:5" ht="12.75">
      <c r="B93" s="7"/>
      <c r="C93" s="8"/>
      <c r="E93" s="9"/>
    </row>
    <row r="94" spans="2:5" ht="12.75">
      <c r="B94" s="7"/>
      <c r="C94" s="8"/>
      <c r="E94" s="9"/>
    </row>
    <row r="95" spans="2:5" ht="12.75">
      <c r="B95" s="7"/>
      <c r="C95" s="8"/>
      <c r="E95" s="9"/>
    </row>
    <row r="96" spans="2:5" ht="12.75">
      <c r="B96" s="7"/>
      <c r="C96" s="8"/>
      <c r="E96" s="9"/>
    </row>
    <row r="97" spans="1:5" ht="12.75">
      <c r="A97" s="15"/>
      <c r="B97" s="7"/>
      <c r="C97" s="8"/>
      <c r="D97" s="9"/>
      <c r="E97" s="9"/>
    </row>
    <row r="98" spans="1:5" ht="12.75">
      <c r="A98" s="15"/>
      <c r="B98" s="7"/>
      <c r="C98" s="8"/>
      <c r="D98" s="9"/>
      <c r="E98" s="9"/>
    </row>
    <row r="99" spans="1:5" ht="12.75">
      <c r="A99" s="15"/>
      <c r="B99" s="7"/>
      <c r="C99" s="8"/>
      <c r="D99" s="9"/>
      <c r="E99" s="9"/>
    </row>
    <row r="100" spans="2:5" ht="12.75">
      <c r="B100" s="7"/>
      <c r="C100" s="8"/>
      <c r="E100" s="9"/>
    </row>
    <row r="101" spans="2:5" ht="12.75">
      <c r="B101" s="7"/>
      <c r="C101" s="8"/>
      <c r="E101" s="9"/>
    </row>
    <row r="102" spans="1:5" ht="12.75">
      <c r="A102" s="15"/>
      <c r="B102" s="7"/>
      <c r="C102" s="8"/>
      <c r="D102" s="9"/>
      <c r="E102" s="9"/>
    </row>
    <row r="103" spans="1:5" ht="12.75">
      <c r="A103" s="15"/>
      <c r="B103" s="7"/>
      <c r="C103" s="8"/>
      <c r="D103" s="9"/>
      <c r="E103" s="9"/>
    </row>
    <row r="104" spans="1:5" ht="12.75">
      <c r="A104" s="15"/>
      <c r="B104" s="7"/>
      <c r="C104" s="8"/>
      <c r="D104" s="9"/>
      <c r="E104" s="9"/>
    </row>
    <row r="105" spans="1:5" ht="12.75">
      <c r="A105" s="32"/>
      <c r="B105" s="7"/>
      <c r="C105" s="8"/>
      <c r="D105" s="9"/>
      <c r="E105" s="9"/>
    </row>
    <row r="106" spans="1:5" ht="12.75">
      <c r="A106" s="15"/>
      <c r="B106" s="7"/>
      <c r="C106" s="8"/>
      <c r="D106" s="9"/>
      <c r="E106" s="9"/>
    </row>
    <row r="107" spans="2:5" ht="12.75">
      <c r="B107" s="7"/>
      <c r="C107" s="8"/>
      <c r="E107" s="9"/>
    </row>
    <row r="108" spans="1:5" ht="12.75">
      <c r="A108" s="15"/>
      <c r="B108" s="7"/>
      <c r="C108" s="8"/>
      <c r="D108" s="9"/>
      <c r="E108" s="9"/>
    </row>
    <row r="109" spans="1:5" ht="12.75">
      <c r="A109" s="15"/>
      <c r="B109" s="7"/>
      <c r="C109" s="8"/>
      <c r="D109" s="9"/>
      <c r="E109" s="9"/>
    </row>
    <row r="110" spans="1:5" ht="12.75">
      <c r="A110" s="15"/>
      <c r="B110" s="7"/>
      <c r="C110" s="8"/>
      <c r="D110" s="9"/>
      <c r="E110" s="9"/>
    </row>
    <row r="111" spans="1:5" ht="12.75">
      <c r="A111" s="15"/>
      <c r="B111" s="7"/>
      <c r="C111" s="8"/>
      <c r="D111" s="9"/>
      <c r="E111" s="9"/>
    </row>
    <row r="112" spans="1:5" ht="12.75">
      <c r="A112" s="15"/>
      <c r="B112" s="7"/>
      <c r="C112" s="8"/>
      <c r="D112" s="9"/>
      <c r="E112" s="9"/>
    </row>
    <row r="113" spans="1:5" ht="12.75">
      <c r="A113" s="15"/>
      <c r="B113" s="7"/>
      <c r="C113" s="8"/>
      <c r="D113" s="9"/>
      <c r="E113" s="9"/>
    </row>
    <row r="114" spans="1:5" ht="12.75">
      <c r="A114" s="15"/>
      <c r="B114" s="7"/>
      <c r="C114" s="8"/>
      <c r="D114" s="9"/>
      <c r="E114" s="9"/>
    </row>
    <row r="115" spans="1:5" ht="12.75">
      <c r="A115" s="15"/>
      <c r="B115" s="7"/>
      <c r="C115" s="8"/>
      <c r="D115" s="9"/>
      <c r="E115" s="9"/>
    </row>
    <row r="116" spans="1:5" ht="12.75">
      <c r="A116" s="15"/>
      <c r="B116" s="7"/>
      <c r="C116" s="8"/>
      <c r="D116" s="9"/>
      <c r="E116" s="9"/>
    </row>
    <row r="117" spans="1:5" ht="12.75">
      <c r="A117" s="15"/>
      <c r="B117" s="7"/>
      <c r="C117" s="8"/>
      <c r="D117" s="9"/>
      <c r="E117" s="9"/>
    </row>
    <row r="118" spans="1:5" ht="12.75">
      <c r="A118" s="15"/>
      <c r="B118" s="7"/>
      <c r="C118" s="8"/>
      <c r="D118" s="9"/>
      <c r="E118" s="9"/>
    </row>
    <row r="119" spans="1:5" ht="12.75">
      <c r="A119" s="15"/>
      <c r="B119" s="7"/>
      <c r="C119" s="8"/>
      <c r="D119" s="9"/>
      <c r="E119" s="9"/>
    </row>
    <row r="120" spans="1:5" ht="12.75">
      <c r="A120" s="15"/>
      <c r="B120" s="7"/>
      <c r="C120" s="8"/>
      <c r="D120" s="9"/>
      <c r="E120" s="9"/>
    </row>
    <row r="121" spans="1:5" ht="12.75">
      <c r="A121" s="15"/>
      <c r="B121" s="7"/>
      <c r="C121" s="8"/>
      <c r="D121" s="9"/>
      <c r="E121" s="9"/>
    </row>
    <row r="122" spans="1:5" ht="12.75">
      <c r="A122" s="15"/>
      <c r="B122" s="7"/>
      <c r="C122" s="8"/>
      <c r="D122" s="9"/>
      <c r="E122" s="9"/>
    </row>
    <row r="123" spans="1:5" ht="12.75">
      <c r="A123" s="15"/>
      <c r="B123" s="7"/>
      <c r="C123" s="8"/>
      <c r="D123" s="9"/>
      <c r="E123" s="9"/>
    </row>
    <row r="124" spans="1:5" ht="12.75">
      <c r="A124" s="15"/>
      <c r="B124" s="7"/>
      <c r="C124" s="8"/>
      <c r="D124" s="9"/>
      <c r="E124" s="9"/>
    </row>
    <row r="125" spans="1:5" ht="12.75">
      <c r="A125" s="15"/>
      <c r="B125" s="7"/>
      <c r="C125" s="8"/>
      <c r="D125" s="9"/>
      <c r="E125" s="9"/>
    </row>
    <row r="126" spans="1:5" ht="12.75">
      <c r="A126" s="15"/>
      <c r="B126" s="7"/>
      <c r="C126" s="8"/>
      <c r="D126" s="9"/>
      <c r="E126" s="9"/>
    </row>
    <row r="127" spans="1:5" ht="12.75">
      <c r="A127" s="15"/>
      <c r="B127" s="7"/>
      <c r="C127" s="8"/>
      <c r="D127" s="9"/>
      <c r="E127" s="9"/>
    </row>
    <row r="128" spans="1:5" ht="12.75">
      <c r="A128" s="15"/>
      <c r="B128" s="7"/>
      <c r="C128" s="8"/>
      <c r="D128" s="9"/>
      <c r="E128" s="9"/>
    </row>
    <row r="129" spans="1:5" ht="12.75">
      <c r="A129" s="15"/>
      <c r="B129" s="7"/>
      <c r="C129" s="8"/>
      <c r="D129" s="9"/>
      <c r="E129" s="9"/>
    </row>
    <row r="130" spans="1:5" ht="12.75">
      <c r="A130" s="15"/>
      <c r="B130" s="7"/>
      <c r="C130" s="8"/>
      <c r="D130" s="9"/>
      <c r="E130" s="9"/>
    </row>
    <row r="131" spans="1:5" ht="12.75">
      <c r="A131" s="15"/>
      <c r="B131" s="7"/>
      <c r="C131" s="8"/>
      <c r="D131" s="9"/>
      <c r="E131" s="9"/>
    </row>
    <row r="132" spans="1:5" ht="12.75">
      <c r="A132" s="15"/>
      <c r="B132" s="7"/>
      <c r="C132" s="8"/>
      <c r="D132" s="9"/>
      <c r="E132" s="9"/>
    </row>
    <row r="133" spans="1:5" ht="12.75">
      <c r="A133" s="15"/>
      <c r="B133" s="7"/>
      <c r="C133" s="8"/>
      <c r="D133" s="9"/>
      <c r="E133" s="9"/>
    </row>
    <row r="134" spans="1:5" ht="12.75">
      <c r="A134" s="15"/>
      <c r="B134" s="7"/>
      <c r="C134" s="8"/>
      <c r="E134" s="9"/>
    </row>
    <row r="135" spans="1:5" ht="12.75">
      <c r="A135" s="15"/>
      <c r="B135" s="7"/>
      <c r="C135" s="8"/>
      <c r="E135" s="9"/>
    </row>
    <row r="136" spans="1:5" ht="12.75">
      <c r="A136" s="15"/>
      <c r="B136" s="7"/>
      <c r="C136" s="8"/>
      <c r="E136" s="9"/>
    </row>
    <row r="137" spans="1:5" ht="12.75">
      <c r="A137" s="15"/>
      <c r="B137" s="7"/>
      <c r="C137" s="8"/>
      <c r="E137" s="9"/>
    </row>
    <row r="138" spans="1:5" ht="12.75">
      <c r="A138" s="15"/>
      <c r="B138" s="7"/>
      <c r="C138" s="8"/>
      <c r="E138" s="9"/>
    </row>
    <row r="139" spans="1:5" ht="12.75">
      <c r="A139" s="15"/>
      <c r="B139" s="7"/>
      <c r="C139" s="8"/>
      <c r="E139" s="9"/>
    </row>
    <row r="140" spans="1:5" ht="12.75">
      <c r="A140" s="15"/>
      <c r="B140" s="7"/>
      <c r="C140" s="8"/>
      <c r="E140" s="9"/>
    </row>
    <row r="141" spans="1:5" ht="12.75">
      <c r="A141" s="15"/>
      <c r="B141" s="7"/>
      <c r="C141" s="8"/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spans="1:5" ht="13.5" thickBot="1">
      <c r="A148" s="14"/>
      <c r="B148" s="13"/>
      <c r="C148" s="13"/>
      <c r="D148" s="14"/>
      <c r="E148" s="9"/>
    </row>
    <row r="149" ht="13.5" thickTop="1"/>
    <row r="150" spans="1:5" ht="12.75">
      <c r="A150" s="10">
        <f>COUNTA(A2:A148)</f>
        <v>62</v>
      </c>
      <c r="B150" s="4" t="s">
        <v>9</v>
      </c>
      <c r="C150" t="s">
        <v>13</v>
      </c>
      <c r="E150" s="10">
        <f>COUNTIF(E2:E148,"=A")</f>
        <v>29</v>
      </c>
    </row>
    <row r="151" spans="3:5" ht="12.75">
      <c r="C151" t="s">
        <v>12</v>
      </c>
      <c r="E151" s="10">
        <f>COUNTIF(E2:E148,"=V")</f>
        <v>24</v>
      </c>
    </row>
    <row r="152" spans="3:5" ht="12.75">
      <c r="C152" t="s">
        <v>14</v>
      </c>
      <c r="E152" s="10">
        <f>COUNTIF(E2:E148,"=D")</f>
        <v>9</v>
      </c>
    </row>
    <row r="153" spans="3:5" ht="12.75">
      <c r="C153" s="4" t="s">
        <v>10</v>
      </c>
      <c r="D153" s="11"/>
      <c r="E153" s="11">
        <f>SUM(E150:E152)</f>
        <v>62</v>
      </c>
    </row>
    <row r="158" ht="12.75">
      <c r="A158" s="10" t="s">
        <v>15</v>
      </c>
    </row>
  </sheetData>
  <autoFilter ref="A1:E69"/>
  <conditionalFormatting sqref="E1 E149:E65536">
    <cfRule type="cellIs" priority="1" dxfId="0" operator="equal" stopIfTrue="1">
      <formula>"V"</formula>
    </cfRule>
    <cfRule type="cellIs" priority="2" dxfId="0" operator="equal" stopIfTrue="1">
      <formula>"D"</formula>
    </cfRule>
  </conditionalFormatting>
  <conditionalFormatting sqref="E2:E148">
    <cfRule type="cellIs" priority="3" dxfId="0" operator="equal" stopIfTrue="1">
      <formula>"A"</formula>
    </cfRule>
    <cfRule type="cellIs" priority="4" dxfId="1" operator="equal" stopIfTrue="1">
      <formula>"D"</formula>
    </cfRule>
  </conditionalFormatting>
  <printOptions/>
  <pageMargins left="0.5905511811023623" right="0.5905511811023623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I86" sqref="I86"/>
    </sheetView>
  </sheetViews>
  <sheetFormatPr defaultColWidth="9.140625" defaultRowHeight="12.75"/>
  <cols>
    <col min="1" max="1" width="12.140625" style="27" bestFit="1" customWidth="1"/>
    <col min="2" max="2" width="12.140625" style="24" customWidth="1"/>
    <col min="3" max="3" width="11.00390625" style="24" bestFit="1" customWidth="1"/>
    <col min="4" max="4" width="22.421875" style="21" customWidth="1"/>
    <col min="5" max="5" width="22.7109375" style="21" customWidth="1"/>
    <col min="6" max="6" width="7.140625" style="24" bestFit="1" customWidth="1"/>
    <col min="7" max="7" width="11.57421875" style="24" customWidth="1"/>
    <col min="8" max="8" width="12.140625" style="25" bestFit="1" customWidth="1"/>
    <col min="9" max="9" width="10.421875" style="24" bestFit="1" customWidth="1"/>
    <col min="10" max="16384" width="9.140625" style="21" customWidth="1"/>
  </cols>
  <sheetData>
    <row r="1" ht="18.75">
      <c r="A1" s="34" t="s">
        <v>55</v>
      </c>
    </row>
    <row r="3" spans="1:9" ht="31.5">
      <c r="A3" s="17" t="s">
        <v>17</v>
      </c>
      <c r="B3" s="30" t="s">
        <v>18</v>
      </c>
      <c r="C3" s="18" t="s">
        <v>0</v>
      </c>
      <c r="D3" s="19" t="s">
        <v>1</v>
      </c>
      <c r="E3" s="19" t="s">
        <v>2</v>
      </c>
      <c r="F3" s="18" t="s">
        <v>11</v>
      </c>
      <c r="G3" s="18" t="s">
        <v>3</v>
      </c>
      <c r="H3" s="20" t="s">
        <v>5</v>
      </c>
      <c r="I3" s="31" t="s">
        <v>4</v>
      </c>
    </row>
    <row r="4" spans="1:9" ht="12.75">
      <c r="A4" s="22">
        <v>1</v>
      </c>
      <c r="B4" s="23">
        <v>1</v>
      </c>
      <c r="C4" s="23">
        <v>176</v>
      </c>
      <c r="D4" s="21" t="str">
        <f>VLOOKUP($C4,Iscritti!$A$1:$E$528,2,FALSE)</f>
        <v>Perazzini Fabio</v>
      </c>
      <c r="E4" s="21" t="str">
        <f>VLOOKUP($C4,Iscritti!$A$1:$E$528,3,FALSE)</f>
        <v>Olimpus San Marino</v>
      </c>
      <c r="F4" s="24">
        <f>VLOOKUP($C4,Iscritti!$A$1:$E$528,4,FALSE)</f>
        <v>1971</v>
      </c>
      <c r="G4" s="24" t="str">
        <f>VLOOKUP($C4,Iscritti!$A$1:$E$528,5,FALSE)</f>
        <v>A</v>
      </c>
      <c r="H4" s="25" t="s">
        <v>105</v>
      </c>
      <c r="I4" s="24">
        <v>30</v>
      </c>
    </row>
    <row r="5" spans="1:9" ht="12.75">
      <c r="A5" s="22">
        <v>2</v>
      </c>
      <c r="B5" s="23">
        <v>2</v>
      </c>
      <c r="C5" s="23">
        <v>198</v>
      </c>
      <c r="D5" s="21" t="str">
        <f>VLOOKUP($C5,Iscritti!$A$1:$E$528,2,FALSE)</f>
        <v>Vitali Stefano</v>
      </c>
      <c r="E5" s="21" t="str">
        <f>VLOOKUP($C5,Iscritti!$A$1:$E$528,3,FALSE)</f>
        <v>Edera Atletica Forlì</v>
      </c>
      <c r="F5" s="24">
        <f>VLOOKUP($C5,Iscritti!$A$1:$E$528,4,FALSE)</f>
        <v>1984</v>
      </c>
      <c r="G5" s="24" t="str">
        <f>VLOOKUP($C5,Iscritti!$A$1:$E$528,5,FALSE)</f>
        <v>A</v>
      </c>
      <c r="H5" s="25" t="s">
        <v>106</v>
      </c>
      <c r="I5" s="24">
        <v>29</v>
      </c>
    </row>
    <row r="6" spans="1:9" s="26" customFormat="1" ht="12.75">
      <c r="A6" s="22">
        <v>3</v>
      </c>
      <c r="B6" s="23">
        <v>3</v>
      </c>
      <c r="C6" s="23">
        <v>169</v>
      </c>
      <c r="D6" s="21" t="str">
        <f>VLOOKUP($C6,Iscritti!$A$1:$E$528,2,FALSE)</f>
        <v>Guadagnino Antonio</v>
      </c>
      <c r="E6" s="21" t="str">
        <f>VLOOKUP($C6,Iscritti!$A$1:$E$528,3,FALSE)</f>
        <v>Polisportiva Osservanza</v>
      </c>
      <c r="F6" s="24">
        <f>VLOOKUP($C6,Iscritti!$A$1:$E$528,4,FALSE)</f>
        <v>1968</v>
      </c>
      <c r="G6" s="24" t="str">
        <f>VLOOKUP($C6,Iscritti!$A$1:$E$528,5,FALSE)</f>
        <v>A</v>
      </c>
      <c r="H6" s="25" t="s">
        <v>107</v>
      </c>
      <c r="I6" s="24">
        <v>28</v>
      </c>
    </row>
    <row r="7" spans="1:9" ht="12.75">
      <c r="A7" s="22">
        <v>4</v>
      </c>
      <c r="B7" s="23">
        <v>4</v>
      </c>
      <c r="C7" s="23">
        <v>124</v>
      </c>
      <c r="D7" s="21" t="str">
        <f>VLOOKUP($C7,Iscritti!$A$1:$E$528,2,FALSE)</f>
        <v>Castagnoli Francesco</v>
      </c>
      <c r="E7" s="21" t="str">
        <f>VLOOKUP($C7,Iscritti!$A$1:$E$528,3,FALSE)</f>
        <v>Romagna Running</v>
      </c>
      <c r="F7" s="24">
        <f>VLOOKUP($C7,Iscritti!$A$1:$E$528,4,FALSE)</f>
        <v>1971</v>
      </c>
      <c r="G7" s="24" t="str">
        <f>VLOOKUP($C7,Iscritti!$A$1:$E$528,5,FALSE)</f>
        <v>A</v>
      </c>
      <c r="H7" s="25" t="s">
        <v>108</v>
      </c>
      <c r="I7" s="24">
        <v>27</v>
      </c>
    </row>
    <row r="8" spans="1:9" ht="12.75">
      <c r="A8" s="22">
        <v>5</v>
      </c>
      <c r="B8" s="23">
        <v>5</v>
      </c>
      <c r="C8" s="23">
        <v>178</v>
      </c>
      <c r="D8" s="21" t="str">
        <f>VLOOKUP($C8,Iscritti!$A$1:$E$528,2,FALSE)</f>
        <v>Nini Davide</v>
      </c>
      <c r="E8" s="21" t="str">
        <f>VLOOKUP($C8,Iscritti!$A$1:$E$528,3,FALSE)</f>
        <v>Easy Runner Mercato S.</v>
      </c>
      <c r="F8" s="24">
        <f>VLOOKUP($C8,Iscritti!$A$1:$E$528,4,FALSE)</f>
        <v>1969</v>
      </c>
      <c r="G8" s="24" t="str">
        <f>VLOOKUP($C8,Iscritti!$A$1:$E$528,5,FALSE)</f>
        <v>A</v>
      </c>
      <c r="H8" s="25" t="s">
        <v>109</v>
      </c>
      <c r="I8" s="24">
        <v>26</v>
      </c>
    </row>
    <row r="9" spans="1:9" s="26" customFormat="1" ht="12.75">
      <c r="A9" s="22">
        <v>6</v>
      </c>
      <c r="B9" s="29">
        <v>1</v>
      </c>
      <c r="C9" s="29">
        <v>302</v>
      </c>
      <c r="D9" s="26" t="str">
        <f>VLOOKUP($C9,Iscritti!$A$1:$E$528,2,FALSE)</f>
        <v>Fosca Lorenzo</v>
      </c>
      <c r="E9" s="26" t="str">
        <f>VLOOKUP($C9,Iscritti!$A$1:$E$528,3,FALSE)</f>
        <v>Sidermec</v>
      </c>
      <c r="F9" s="40">
        <f>VLOOKUP($C9,Iscritti!$A$1:$E$528,4,FALSE)</f>
        <v>1964</v>
      </c>
      <c r="G9" s="40" t="str">
        <f>VLOOKUP($C9,Iscritti!$A$1:$E$528,5,FALSE)</f>
        <v>V</v>
      </c>
      <c r="H9" s="41" t="s">
        <v>110</v>
      </c>
      <c r="I9" s="40">
        <v>30</v>
      </c>
    </row>
    <row r="10" spans="1:9" ht="12.75">
      <c r="A10" s="22">
        <v>7</v>
      </c>
      <c r="B10" s="23">
        <v>6</v>
      </c>
      <c r="C10" s="23">
        <v>116</v>
      </c>
      <c r="D10" s="21" t="str">
        <f>VLOOKUP($C10,Iscritti!$A$1:$E$528,2,FALSE)</f>
        <v>Guiducci Andrea</v>
      </c>
      <c r="E10" s="21" t="str">
        <f>VLOOKUP($C10,Iscritti!$A$1:$E$528,3,FALSE)</f>
        <v>Seven</v>
      </c>
      <c r="F10" s="24">
        <f>VLOOKUP($C10,Iscritti!$A$1:$E$528,4,FALSE)</f>
        <v>1971</v>
      </c>
      <c r="G10" s="24" t="str">
        <f>VLOOKUP($C10,Iscritti!$A$1:$E$528,5,FALSE)</f>
        <v>A</v>
      </c>
      <c r="H10" s="25" t="s">
        <v>130</v>
      </c>
      <c r="I10" s="24">
        <v>25</v>
      </c>
    </row>
    <row r="11" spans="1:9" ht="12.75">
      <c r="A11" s="22">
        <v>8</v>
      </c>
      <c r="B11" s="29">
        <v>2</v>
      </c>
      <c r="C11" s="29">
        <v>311</v>
      </c>
      <c r="D11" s="26" t="str">
        <f>VLOOKUP($C11,Iscritti!$A$1:$E$528,2,FALSE)</f>
        <v>Magnani Lorenzo</v>
      </c>
      <c r="E11" s="26" t="str">
        <f>VLOOKUP($C11,Iscritti!$A$1:$E$528,3,FALSE)</f>
        <v>Podistica Sanmaurese</v>
      </c>
      <c r="F11" s="40">
        <f>VLOOKUP($C11,Iscritti!$A$1:$E$528,4,FALSE)</f>
        <v>1959</v>
      </c>
      <c r="G11" s="40" t="str">
        <f>VLOOKUP($C11,Iscritti!$A$1:$E$528,5,FALSE)</f>
        <v>V</v>
      </c>
      <c r="H11" s="41" t="s">
        <v>111</v>
      </c>
      <c r="I11" s="40">
        <v>29</v>
      </c>
    </row>
    <row r="12" spans="1:9" s="26" customFormat="1" ht="12.75">
      <c r="A12" s="22">
        <v>9</v>
      </c>
      <c r="B12" s="29">
        <v>3</v>
      </c>
      <c r="C12" s="29">
        <v>315</v>
      </c>
      <c r="D12" s="26" t="str">
        <f>VLOOKUP($C12,Iscritti!$A$1:$E$528,2,FALSE)</f>
        <v>Giorgi Bruno</v>
      </c>
      <c r="E12" s="26" t="str">
        <f>VLOOKUP($C12,Iscritti!$A$1:$E$528,3,FALSE)</f>
        <v>Easy Runner Mercato S.</v>
      </c>
      <c r="F12" s="40">
        <f>VLOOKUP($C12,Iscritti!$A$1:$E$528,4,FALSE)</f>
        <v>1962</v>
      </c>
      <c r="G12" s="40" t="str">
        <f>VLOOKUP($C12,Iscritti!$A$1:$E$528,5,FALSE)</f>
        <v>V</v>
      </c>
      <c r="H12" s="41" t="s">
        <v>112</v>
      </c>
      <c r="I12" s="40">
        <v>28</v>
      </c>
    </row>
    <row r="13" spans="1:9" ht="12.75">
      <c r="A13" s="22">
        <v>10</v>
      </c>
      <c r="B13" s="23">
        <v>7</v>
      </c>
      <c r="C13" s="23">
        <v>157</v>
      </c>
      <c r="D13" s="21" t="str">
        <f>VLOOKUP($C13,Iscritti!$A$1:$E$528,2,FALSE)</f>
        <v>Fabbri Lucio</v>
      </c>
      <c r="E13" s="21" t="str">
        <f>VLOOKUP($C13,Iscritti!$A$1:$E$528,3,FALSE)</f>
        <v>Endas Cesena</v>
      </c>
      <c r="F13" s="24">
        <f>VLOOKUP($C13,Iscritti!$A$1:$E$528,4,FALSE)</f>
        <v>1972</v>
      </c>
      <c r="G13" s="24" t="str">
        <f>VLOOKUP($C13,Iscritti!$A$1:$E$528,5,FALSE)</f>
        <v>A</v>
      </c>
      <c r="H13" s="25" t="s">
        <v>131</v>
      </c>
      <c r="I13" s="24">
        <v>24</v>
      </c>
    </row>
    <row r="14" spans="1:9" ht="12.75">
      <c r="A14" s="22">
        <v>11</v>
      </c>
      <c r="B14" s="29">
        <v>4</v>
      </c>
      <c r="C14" s="29">
        <v>300</v>
      </c>
      <c r="D14" s="26" t="str">
        <f>VLOOKUP($C14,Iscritti!$A$1:$E$528,2,FALSE)</f>
        <v>Pollini Maurizio </v>
      </c>
      <c r="E14" s="26" t="str">
        <f>VLOOKUP($C14,Iscritti!$A$1:$E$528,3,FALSE)</f>
        <v>Sidermec</v>
      </c>
      <c r="F14" s="40">
        <f>VLOOKUP($C14,Iscritti!$A$1:$E$528,4,FALSE)</f>
        <v>1963</v>
      </c>
      <c r="G14" s="40" t="str">
        <f>VLOOKUP($C14,Iscritti!$A$1:$E$528,5,FALSE)</f>
        <v>V</v>
      </c>
      <c r="H14" s="41" t="s">
        <v>113</v>
      </c>
      <c r="I14" s="40">
        <v>27</v>
      </c>
    </row>
    <row r="15" spans="1:9" ht="12.75">
      <c r="A15" s="22">
        <v>12</v>
      </c>
      <c r="B15" s="29">
        <v>5</v>
      </c>
      <c r="C15" s="29">
        <v>310</v>
      </c>
      <c r="D15" s="26" t="str">
        <f>VLOOKUP($C15,Iscritti!$A$1:$E$528,2,FALSE)</f>
        <v>Giorgi Renato</v>
      </c>
      <c r="E15" s="26" t="str">
        <f>VLOOKUP($C15,Iscritti!$A$1:$E$528,3,FALSE)</f>
        <v>Sidermec</v>
      </c>
      <c r="F15" s="40">
        <f>VLOOKUP($C15,Iscritti!$A$1:$E$528,4,FALSE)</f>
        <v>1959</v>
      </c>
      <c r="G15" s="40" t="str">
        <f>VLOOKUP($C15,Iscritti!$A$1:$E$528,5,FALSE)</f>
        <v>V</v>
      </c>
      <c r="H15" s="41" t="s">
        <v>114</v>
      </c>
      <c r="I15" s="40">
        <v>26</v>
      </c>
    </row>
    <row r="16" spans="1:9" ht="12.75">
      <c r="A16" s="22">
        <v>13</v>
      </c>
      <c r="B16" s="29">
        <v>6</v>
      </c>
      <c r="C16" s="29">
        <v>306</v>
      </c>
      <c r="D16" s="26" t="str">
        <f>VLOOKUP($C16,Iscritti!$A$1:$E$528,2,FALSE)</f>
        <v>Sampaoli Italo</v>
      </c>
      <c r="E16" s="26" t="str">
        <f>VLOOKUP($C16,Iscritti!$A$1:$E$528,3,FALSE)</f>
        <v>Easy Runner Mercato S.</v>
      </c>
      <c r="F16" s="40">
        <f>VLOOKUP($C16,Iscritti!$A$1:$E$528,4,FALSE)</f>
        <v>1958</v>
      </c>
      <c r="G16" s="40" t="str">
        <f>VLOOKUP($C16,Iscritti!$A$1:$E$528,5,FALSE)</f>
        <v>V</v>
      </c>
      <c r="H16" s="41" t="s">
        <v>132</v>
      </c>
      <c r="I16" s="40">
        <v>25</v>
      </c>
    </row>
    <row r="17" spans="1:9" ht="12.75">
      <c r="A17" s="22">
        <v>14</v>
      </c>
      <c r="B17" s="23">
        <v>8</v>
      </c>
      <c r="C17" s="23">
        <v>164</v>
      </c>
      <c r="D17" s="21" t="str">
        <f>VLOOKUP($C17,Iscritti!$A$1:$E$528,2,FALSE)</f>
        <v>Corbara Nevio</v>
      </c>
      <c r="E17" s="21" t="str">
        <f>VLOOKUP($C17,Iscritti!$A$1:$E$528,3,FALSE)</f>
        <v>Easy Runner Mercato S.</v>
      </c>
      <c r="F17" s="24">
        <f>VLOOKUP($C17,Iscritti!$A$1:$E$528,4,FALSE)</f>
        <v>1965</v>
      </c>
      <c r="G17" s="24" t="str">
        <f>VLOOKUP($C17,Iscritti!$A$1:$E$528,5,FALSE)</f>
        <v>A</v>
      </c>
      <c r="H17" s="25" t="s">
        <v>133</v>
      </c>
      <c r="I17" s="24">
        <v>23</v>
      </c>
    </row>
    <row r="18" spans="1:9" ht="12.75">
      <c r="A18" s="22">
        <v>15</v>
      </c>
      <c r="B18" s="23">
        <v>9</v>
      </c>
      <c r="C18" s="23">
        <v>139</v>
      </c>
      <c r="D18" s="21" t="str">
        <f>VLOOKUP($C18,Iscritti!$A$1:$E$528,2,FALSE)</f>
        <v>Perazzini Gianmichele</v>
      </c>
      <c r="E18" s="21" t="str">
        <f>VLOOKUP($C18,Iscritti!$A$1:$E$528,3,FALSE)</f>
        <v>Olimpus San Marino</v>
      </c>
      <c r="F18" s="24">
        <f>VLOOKUP($C18,Iscritti!$A$1:$E$528,4,FALSE)</f>
        <v>1967</v>
      </c>
      <c r="G18" s="24" t="str">
        <f>VLOOKUP($C18,Iscritti!$A$1:$E$528,5,FALSE)</f>
        <v>A</v>
      </c>
      <c r="H18" s="25" t="s">
        <v>134</v>
      </c>
      <c r="I18" s="24">
        <v>22</v>
      </c>
    </row>
    <row r="19" spans="1:9" ht="12.75">
      <c r="A19" s="22">
        <v>16</v>
      </c>
      <c r="B19" s="23">
        <v>10</v>
      </c>
      <c r="C19" s="23">
        <v>197</v>
      </c>
      <c r="D19" s="21" t="str">
        <f>VLOOKUP($C19,Iscritti!$A$1:$E$528,2,FALSE)</f>
        <v>Rossi Gianluca</v>
      </c>
      <c r="E19" s="21" t="str">
        <f>VLOOKUP($C19,Iscritti!$A$1:$E$528,3,FALSE)</f>
        <v>Easy Runner Mercato S.</v>
      </c>
      <c r="F19" s="24">
        <f>VLOOKUP($C19,Iscritti!$A$1:$E$528,4,FALSE)</f>
        <v>1977</v>
      </c>
      <c r="G19" s="24" t="str">
        <f>VLOOKUP($C19,Iscritti!$A$1:$E$528,5,FALSE)</f>
        <v>A</v>
      </c>
      <c r="H19" s="25" t="s">
        <v>135</v>
      </c>
      <c r="I19" s="24">
        <v>21</v>
      </c>
    </row>
    <row r="20" spans="1:9" s="26" customFormat="1" ht="12.75">
      <c r="A20" s="22">
        <v>17</v>
      </c>
      <c r="B20" s="29">
        <v>7</v>
      </c>
      <c r="C20" s="29">
        <v>317</v>
      </c>
      <c r="D20" s="26" t="str">
        <f>VLOOKUP($C20,Iscritti!$A$1:$E$528,2,FALSE)</f>
        <v>Gardelli Paride</v>
      </c>
      <c r="E20" s="26" t="str">
        <f>VLOOKUP($C20,Iscritti!$A$1:$E$528,3,FALSE)</f>
        <v>Caveia ADVS</v>
      </c>
      <c r="F20" s="40">
        <f>VLOOKUP($C20,Iscritti!$A$1:$E$528,4,FALSE)</f>
        <v>1956</v>
      </c>
      <c r="G20" s="40" t="str">
        <f>VLOOKUP($C20,Iscritti!$A$1:$E$528,5,FALSE)</f>
        <v>V</v>
      </c>
      <c r="H20" s="41" t="s">
        <v>136</v>
      </c>
      <c r="I20" s="40">
        <v>24</v>
      </c>
    </row>
    <row r="21" spans="1:9" s="26" customFormat="1" ht="12.75">
      <c r="A21" s="22">
        <v>18</v>
      </c>
      <c r="B21" s="23">
        <v>11</v>
      </c>
      <c r="C21" s="23">
        <v>179</v>
      </c>
      <c r="D21" s="21" t="str">
        <f>VLOOKUP($C21,Iscritti!$A$1:$E$528,2,FALSE)</f>
        <v>Fois Claudio</v>
      </c>
      <c r="E21" s="21" t="str">
        <f>VLOOKUP($C21,Iscritti!$A$1:$E$528,3,FALSE)</f>
        <v>Podistica Sanmaurese</v>
      </c>
      <c r="F21" s="24">
        <f>VLOOKUP($C21,Iscritti!$A$1:$E$528,4,FALSE)</f>
        <v>1974</v>
      </c>
      <c r="G21" s="24" t="str">
        <f>VLOOKUP($C21,Iscritti!$A$1:$E$528,5,FALSE)</f>
        <v>A</v>
      </c>
      <c r="H21" s="25" t="s">
        <v>137</v>
      </c>
      <c r="I21" s="24">
        <v>20</v>
      </c>
    </row>
    <row r="22" spans="1:9" ht="12.75">
      <c r="A22" s="22">
        <v>19</v>
      </c>
      <c r="B22" s="23">
        <v>12</v>
      </c>
      <c r="C22" s="23">
        <v>194</v>
      </c>
      <c r="D22" s="21" t="str">
        <f>VLOOKUP($C22,Iscritti!$A$1:$E$528,2,FALSE)</f>
        <v>Cappelli Davide</v>
      </c>
      <c r="E22" s="21" t="str">
        <f>VLOOKUP($C22,Iscritti!$A$1:$E$528,3,FALSE)</f>
        <v>Easy Runner Mercato S.</v>
      </c>
      <c r="F22" s="24">
        <f>VLOOKUP($C22,Iscritti!$A$1:$E$528,4,FALSE)</f>
        <v>1980</v>
      </c>
      <c r="G22" s="24" t="str">
        <f>VLOOKUP($C22,Iscritti!$A$1:$E$528,5,FALSE)</f>
        <v>A</v>
      </c>
      <c r="H22" s="25" t="s">
        <v>138</v>
      </c>
      <c r="I22" s="24">
        <v>19</v>
      </c>
    </row>
    <row r="23" spans="1:9" ht="12.75">
      <c r="A23" s="22">
        <v>20</v>
      </c>
      <c r="B23" s="29">
        <v>8</v>
      </c>
      <c r="C23" s="29">
        <v>323</v>
      </c>
      <c r="D23" s="26" t="str">
        <f>VLOOKUP($C23,Iscritti!$A$1:$E$528,2,FALSE)</f>
        <v>Poggiali Alfredo</v>
      </c>
      <c r="E23" s="26" t="str">
        <f>VLOOKUP($C23,Iscritti!$A$1:$E$528,3,FALSE)</f>
        <v>Avis Forlì</v>
      </c>
      <c r="F23" s="40">
        <f>VLOOKUP($C23,Iscritti!$A$1:$E$528,4,FALSE)</f>
        <v>1959</v>
      </c>
      <c r="G23" s="40" t="str">
        <f>VLOOKUP($C23,Iscritti!$A$1:$E$528,5,FALSE)</f>
        <v>V</v>
      </c>
      <c r="H23" s="41" t="s">
        <v>139</v>
      </c>
      <c r="I23" s="40">
        <v>23</v>
      </c>
    </row>
    <row r="24" spans="1:9" ht="12.75">
      <c r="A24" s="22">
        <v>21</v>
      </c>
      <c r="B24" s="23">
        <v>13</v>
      </c>
      <c r="C24" s="23">
        <v>145</v>
      </c>
      <c r="D24" s="21" t="str">
        <f>VLOOKUP($C24,Iscritti!$A$1:$E$528,2,FALSE)</f>
        <v>Raggi Andrea</v>
      </c>
      <c r="E24" s="21" t="str">
        <f>VLOOKUP($C24,Iscritti!$A$1:$E$528,3,FALSE)</f>
        <v>Sidermec</v>
      </c>
      <c r="F24" s="24">
        <f>VLOOKUP($C24,Iscritti!$A$1:$E$528,4,FALSE)</f>
        <v>1968</v>
      </c>
      <c r="G24" s="24" t="str">
        <f>VLOOKUP($C24,Iscritti!$A$1:$E$528,5,FALSE)</f>
        <v>A</v>
      </c>
      <c r="H24" s="25" t="s">
        <v>140</v>
      </c>
      <c r="I24" s="24">
        <v>18</v>
      </c>
    </row>
    <row r="25" spans="1:9" ht="12.75">
      <c r="A25" s="22">
        <v>22</v>
      </c>
      <c r="B25" s="29">
        <v>9</v>
      </c>
      <c r="C25" s="29">
        <v>324</v>
      </c>
      <c r="D25" s="26" t="str">
        <f>VLOOKUP($C25,Iscritti!$A$1:$E$528,2,FALSE)</f>
        <v>Moretti Tiberio</v>
      </c>
      <c r="E25" s="26" t="str">
        <f>VLOOKUP($C25,Iscritti!$A$1:$E$528,3,FALSE)</f>
        <v>Easy Runner Mercato S.</v>
      </c>
      <c r="F25" s="40">
        <f>VLOOKUP($C25,Iscritti!$A$1:$E$528,4,FALSE)</f>
        <v>1959</v>
      </c>
      <c r="G25" s="40" t="str">
        <f>VLOOKUP($C25,Iscritti!$A$1:$E$528,5,FALSE)</f>
        <v>V</v>
      </c>
      <c r="H25" s="41" t="s">
        <v>141</v>
      </c>
      <c r="I25" s="40">
        <v>22</v>
      </c>
    </row>
    <row r="26" spans="1:9" s="26" customFormat="1" ht="12.75">
      <c r="A26" s="22">
        <v>23</v>
      </c>
      <c r="B26" s="29">
        <v>10</v>
      </c>
      <c r="C26" s="29">
        <v>301</v>
      </c>
      <c r="D26" s="26" t="str">
        <f>VLOOKUP($C26,Iscritti!$A$1:$E$528,2,FALSE)</f>
        <v>Ercolani Giorgio</v>
      </c>
      <c r="E26" s="26" t="str">
        <f>VLOOKUP($C26,Iscritti!$A$1:$E$528,3,FALSE)</f>
        <v>Easy Runner Mercato S.</v>
      </c>
      <c r="F26" s="40">
        <f>VLOOKUP($C26,Iscritti!$A$1:$E$528,4,FALSE)</f>
        <v>1953</v>
      </c>
      <c r="G26" s="40" t="str">
        <f>VLOOKUP($C26,Iscritti!$A$1:$E$528,5,FALSE)</f>
        <v>V</v>
      </c>
      <c r="H26" s="41" t="s">
        <v>142</v>
      </c>
      <c r="I26" s="40">
        <v>21</v>
      </c>
    </row>
    <row r="27" spans="1:9" s="26" customFormat="1" ht="12.75">
      <c r="A27" s="22">
        <v>24</v>
      </c>
      <c r="B27" s="29">
        <v>11</v>
      </c>
      <c r="C27" s="29">
        <v>316</v>
      </c>
      <c r="D27" s="26" t="str">
        <f>VLOOKUP($C27,Iscritti!$A$1:$E$528,2,FALSE)</f>
        <v>Taccioli Pietro</v>
      </c>
      <c r="E27" s="26" t="str">
        <f>VLOOKUP($C27,Iscritti!$A$1:$E$528,3,FALSE)</f>
        <v>Endas Cesena</v>
      </c>
      <c r="F27" s="40">
        <f>VLOOKUP($C27,Iscritti!$A$1:$E$528,4,FALSE)</f>
        <v>1951</v>
      </c>
      <c r="G27" s="40" t="str">
        <f>VLOOKUP($C27,Iscritti!$A$1:$E$528,5,FALSE)</f>
        <v>V</v>
      </c>
      <c r="H27" s="41" t="s">
        <v>143</v>
      </c>
      <c r="I27" s="40">
        <v>20</v>
      </c>
    </row>
    <row r="28" spans="1:9" s="26" customFormat="1" ht="12.75">
      <c r="A28" s="22">
        <v>25</v>
      </c>
      <c r="B28" s="29">
        <v>12</v>
      </c>
      <c r="C28" s="29">
        <v>321</v>
      </c>
      <c r="D28" s="26" t="str">
        <f>VLOOKUP($C28,Iscritti!$A$1:$E$528,2,FALSE)</f>
        <v>Bagnolini Renato</v>
      </c>
      <c r="E28" s="26" t="str">
        <f>VLOOKUP($C28,Iscritti!$A$1:$E$528,3,FALSE)</f>
        <v>Endas Cesena</v>
      </c>
      <c r="F28" s="40">
        <f>VLOOKUP($C28,Iscritti!$A$1:$E$528,4,FALSE)</f>
        <v>1949</v>
      </c>
      <c r="G28" s="40" t="str">
        <f>VLOOKUP($C28,Iscritti!$A$1:$E$528,5,FALSE)</f>
        <v>V</v>
      </c>
      <c r="H28" s="41" t="s">
        <v>144</v>
      </c>
      <c r="I28" s="40">
        <v>19</v>
      </c>
    </row>
    <row r="29" spans="1:9" s="26" customFormat="1" ht="12.75">
      <c r="A29" s="22">
        <v>26</v>
      </c>
      <c r="B29" s="23">
        <v>14</v>
      </c>
      <c r="C29" s="23">
        <v>138</v>
      </c>
      <c r="D29" s="21" t="str">
        <f>VLOOKUP($C29,Iscritti!$A$1:$E$528,2,FALSE)</f>
        <v>Novelli Dario</v>
      </c>
      <c r="E29" s="21" t="str">
        <f>VLOOKUP($C29,Iscritti!$A$1:$E$528,3,FALSE)</f>
        <v>Polisportiva Osservanza</v>
      </c>
      <c r="F29" s="24">
        <f>VLOOKUP($C29,Iscritti!$A$1:$E$528,4,FALSE)</f>
        <v>1976</v>
      </c>
      <c r="G29" s="24" t="str">
        <f>VLOOKUP($C29,Iscritti!$A$1:$E$528,5,FALSE)</f>
        <v>A</v>
      </c>
      <c r="H29" s="25" t="s">
        <v>145</v>
      </c>
      <c r="I29" s="24">
        <v>17</v>
      </c>
    </row>
    <row r="30" spans="1:9" s="26" customFormat="1" ht="12.75">
      <c r="A30" s="22">
        <v>27</v>
      </c>
      <c r="B30" s="29">
        <v>13</v>
      </c>
      <c r="C30" s="29">
        <v>319</v>
      </c>
      <c r="D30" s="26" t="str">
        <f>VLOOKUP($C30,Iscritti!$A$1:$E$528,2,FALSE)</f>
        <v>Graziani terzo</v>
      </c>
      <c r="E30" s="26" t="str">
        <f>VLOOKUP($C30,Iscritti!$A$1:$E$528,3,FALSE)</f>
        <v>Sidermec</v>
      </c>
      <c r="F30" s="40">
        <f>VLOOKUP($C30,Iscritti!$A$1:$E$528,4,FALSE)</f>
        <v>1958</v>
      </c>
      <c r="G30" s="40" t="str">
        <f>VLOOKUP($C30,Iscritti!$A$1:$E$528,5,FALSE)</f>
        <v>V</v>
      </c>
      <c r="H30" s="41" t="s">
        <v>146</v>
      </c>
      <c r="I30" s="40">
        <v>18</v>
      </c>
    </row>
    <row r="31" spans="1:9" s="26" customFormat="1" ht="12.75">
      <c r="A31" s="22">
        <v>28</v>
      </c>
      <c r="B31" s="23">
        <v>15</v>
      </c>
      <c r="C31" s="23">
        <v>156</v>
      </c>
      <c r="D31" s="21" t="str">
        <f>VLOOKUP($C31,Iscritti!$A$1:$E$528,2,FALSE)</f>
        <v>Mazzini Matteo</v>
      </c>
      <c r="E31" s="21" t="str">
        <f>VLOOKUP($C31,Iscritti!$A$1:$E$528,3,FALSE)</f>
        <v>Podistica Sanmaurese</v>
      </c>
      <c r="F31" s="24">
        <f>VLOOKUP($C31,Iscritti!$A$1:$E$528,4,FALSE)</f>
        <v>1972</v>
      </c>
      <c r="G31" s="24" t="str">
        <f>VLOOKUP($C31,Iscritti!$A$1:$E$528,5,FALSE)</f>
        <v>A</v>
      </c>
      <c r="H31" s="25" t="s">
        <v>147</v>
      </c>
      <c r="I31" s="24">
        <v>16</v>
      </c>
    </row>
    <row r="32" spans="1:9" s="26" customFormat="1" ht="12.75">
      <c r="A32" s="22">
        <v>29</v>
      </c>
      <c r="B32" s="23">
        <v>16</v>
      </c>
      <c r="C32" s="23">
        <v>187</v>
      </c>
      <c r="D32" s="21" t="str">
        <f>VLOOKUP($C32,Iscritti!$A$1:$E$528,2,FALSE)</f>
        <v>Pieri Vittorio</v>
      </c>
      <c r="E32" s="21" t="str">
        <f>VLOOKUP($C32,Iscritti!$A$1:$E$528,3,FALSE)</f>
        <v>Endas Cesena</v>
      </c>
      <c r="F32" s="24">
        <f>VLOOKUP($C32,Iscritti!$A$1:$E$528,4,FALSE)</f>
        <v>1969</v>
      </c>
      <c r="G32" s="24" t="str">
        <f>VLOOKUP($C32,Iscritti!$A$1:$E$528,5,FALSE)</f>
        <v>A</v>
      </c>
      <c r="H32" s="25" t="s">
        <v>148</v>
      </c>
      <c r="I32" s="24">
        <v>15</v>
      </c>
    </row>
    <row r="33" spans="1:9" s="26" customFormat="1" ht="12.75">
      <c r="A33" s="22">
        <v>30</v>
      </c>
      <c r="B33" s="22">
        <v>1</v>
      </c>
      <c r="C33" s="22">
        <v>404</v>
      </c>
      <c r="D33" s="27" t="str">
        <f>VLOOKUP($C33,Iscritti!$A$1:$E$528,2,FALSE)</f>
        <v>Graffiedi Samantha</v>
      </c>
      <c r="E33" s="27" t="str">
        <f>VLOOKUP($C33,Iscritti!$A$1:$E$528,3,FALSE)</f>
        <v>Seven</v>
      </c>
      <c r="F33" s="36">
        <f>VLOOKUP($C33,Iscritti!$A$1:$E$528,4,FALSE)</f>
        <v>1976</v>
      </c>
      <c r="G33" s="36" t="str">
        <f>VLOOKUP($C33,Iscritti!$A$1:$E$528,5,FALSE)</f>
        <v>D</v>
      </c>
      <c r="H33" s="37" t="s">
        <v>115</v>
      </c>
      <c r="I33" s="36">
        <v>20</v>
      </c>
    </row>
    <row r="34" spans="1:9" s="27" customFormat="1" ht="12.75">
      <c r="A34" s="22">
        <v>31</v>
      </c>
      <c r="B34" s="29">
        <v>14</v>
      </c>
      <c r="C34" s="29">
        <v>304</v>
      </c>
      <c r="D34" s="26" t="str">
        <f>VLOOKUP($C34,Iscritti!$A$1:$E$528,2,FALSE)</f>
        <v>Arpaia Franco</v>
      </c>
      <c r="E34" s="26" t="str">
        <f>VLOOKUP($C34,Iscritti!$A$1:$E$528,3,FALSE)</f>
        <v>Cava Forlì</v>
      </c>
      <c r="F34" s="40">
        <f>VLOOKUP($C34,Iscritti!$A$1:$E$528,4,FALSE)</f>
        <v>1954</v>
      </c>
      <c r="G34" s="40" t="str">
        <f>VLOOKUP($C34,Iscritti!$A$1:$E$528,5,FALSE)</f>
        <v>V</v>
      </c>
      <c r="H34" s="41" t="s">
        <v>149</v>
      </c>
      <c r="I34" s="40">
        <v>17</v>
      </c>
    </row>
    <row r="35" spans="1:9" s="26" customFormat="1" ht="12.75">
      <c r="A35" s="22">
        <v>32</v>
      </c>
      <c r="B35" s="29">
        <v>15</v>
      </c>
      <c r="C35" s="29">
        <v>308</v>
      </c>
      <c r="D35" s="26" t="str">
        <f>VLOOKUP($C35,Iscritti!$A$1:$E$528,2,FALSE)</f>
        <v>Placucci Franco</v>
      </c>
      <c r="E35" s="26" t="str">
        <f>VLOOKUP($C35,Iscritti!$A$1:$E$528,3,FALSE)</f>
        <v>Sidermec</v>
      </c>
      <c r="F35" s="40">
        <f>VLOOKUP($C35,Iscritti!$A$1:$E$528,4,FALSE)</f>
        <v>1957</v>
      </c>
      <c r="G35" s="40" t="str">
        <f>VLOOKUP($C35,Iscritti!$A$1:$E$528,5,FALSE)</f>
        <v>V</v>
      </c>
      <c r="H35" s="41" t="s">
        <v>150</v>
      </c>
      <c r="I35" s="40">
        <v>16</v>
      </c>
    </row>
    <row r="36" spans="1:9" s="26" customFormat="1" ht="12.75">
      <c r="A36" s="22">
        <v>33</v>
      </c>
      <c r="B36" s="29">
        <v>16</v>
      </c>
      <c r="C36" s="29">
        <v>318</v>
      </c>
      <c r="D36" s="26" t="str">
        <f>VLOOKUP($C36,Iscritti!$A$1:$E$528,2,FALSE)</f>
        <v>Fabbri Maurizio</v>
      </c>
      <c r="E36" s="26" t="str">
        <f>VLOOKUP($C36,Iscritti!$A$1:$E$528,3,FALSE)</f>
        <v>Sidermec</v>
      </c>
      <c r="F36" s="40">
        <f>VLOOKUP($C36,Iscritti!$A$1:$E$528,4,FALSE)</f>
        <v>1955</v>
      </c>
      <c r="G36" s="40" t="str">
        <f>VLOOKUP($C36,Iscritti!$A$1:$E$528,5,FALSE)</f>
        <v>V</v>
      </c>
      <c r="H36" s="41" t="s">
        <v>151</v>
      </c>
      <c r="I36" s="40">
        <v>15</v>
      </c>
    </row>
    <row r="37" spans="1:9" s="27" customFormat="1" ht="12.75">
      <c r="A37" s="22">
        <v>34</v>
      </c>
      <c r="B37" s="29">
        <v>17</v>
      </c>
      <c r="C37" s="29">
        <v>307</v>
      </c>
      <c r="D37" s="26" t="str">
        <f>VLOOKUP($C37,Iscritti!$A$1:$E$528,2,FALSE)</f>
        <v>Ricchi Paolo</v>
      </c>
      <c r="E37" s="26" t="str">
        <f>VLOOKUP($C37,Iscritti!$A$1:$E$528,3,FALSE)</f>
        <v>Polisportiva Osservanza</v>
      </c>
      <c r="F37" s="40">
        <f>VLOOKUP($C37,Iscritti!$A$1:$E$528,4,FALSE)</f>
        <v>1964</v>
      </c>
      <c r="G37" s="40" t="str">
        <f>VLOOKUP($C37,Iscritti!$A$1:$E$528,5,FALSE)</f>
        <v>V</v>
      </c>
      <c r="H37" s="41" t="s">
        <v>152</v>
      </c>
      <c r="I37" s="40">
        <v>14</v>
      </c>
    </row>
    <row r="38" spans="1:9" s="26" customFormat="1" ht="12.75">
      <c r="A38" s="22">
        <v>35</v>
      </c>
      <c r="B38" s="23">
        <v>17</v>
      </c>
      <c r="C38" s="23">
        <v>199</v>
      </c>
      <c r="D38" s="21" t="str">
        <f>VLOOKUP($C38,Iscritti!$A$1:$E$528,2,FALSE)</f>
        <v>Visi Vincenzo</v>
      </c>
      <c r="E38" s="21" t="str">
        <f>VLOOKUP($C38,Iscritti!$A$1:$E$528,3,FALSE)</f>
        <v>Romagna Running</v>
      </c>
      <c r="F38" s="24">
        <f>VLOOKUP($C38,Iscritti!$A$1:$E$528,4,FALSE)</f>
        <v>1967</v>
      </c>
      <c r="G38" s="24" t="str">
        <f>VLOOKUP($C38,Iscritti!$A$1:$E$528,5,FALSE)</f>
        <v>A</v>
      </c>
      <c r="H38" s="25" t="s">
        <v>153</v>
      </c>
      <c r="I38" s="24">
        <v>14</v>
      </c>
    </row>
    <row r="39" spans="1:9" s="26" customFormat="1" ht="12.75">
      <c r="A39" s="22">
        <v>36</v>
      </c>
      <c r="B39" s="29">
        <v>18</v>
      </c>
      <c r="C39" s="29">
        <v>322</v>
      </c>
      <c r="D39" s="26" t="str">
        <f>VLOOKUP($C39,Iscritti!$A$1:$E$528,2,FALSE)</f>
        <v>Beleffi Alessandro</v>
      </c>
      <c r="E39" s="26" t="str">
        <f>VLOOKUP($C39,Iscritti!$A$1:$E$528,3,FALSE)</f>
        <v>Sidermec</v>
      </c>
      <c r="F39" s="40">
        <f>VLOOKUP($C39,Iscritti!$A$1:$E$528,4,FALSE)</f>
        <v>1960</v>
      </c>
      <c r="G39" s="40" t="str">
        <f>VLOOKUP($C39,Iscritti!$A$1:$E$528,5,FALSE)</f>
        <v>V</v>
      </c>
      <c r="H39" s="41" t="s">
        <v>154</v>
      </c>
      <c r="I39" s="40">
        <v>13</v>
      </c>
    </row>
    <row r="40" spans="1:9" s="26" customFormat="1" ht="12.75">
      <c r="A40" s="22">
        <v>37</v>
      </c>
      <c r="B40" s="23">
        <v>18</v>
      </c>
      <c r="C40" s="23">
        <v>184</v>
      </c>
      <c r="D40" s="21" t="str">
        <f>VLOOKUP($C40,Iscritti!$A$1:$E$528,2,FALSE)</f>
        <v>Giordani Giuliano</v>
      </c>
      <c r="E40" s="21" t="str">
        <f>VLOOKUP($C40,Iscritti!$A$1:$E$528,3,FALSE)</f>
        <v>Easy Runner Mercato S.</v>
      </c>
      <c r="F40" s="24">
        <f>VLOOKUP($C40,Iscritti!$A$1:$E$528,4,FALSE)</f>
        <v>1974</v>
      </c>
      <c r="G40" s="24" t="str">
        <f>VLOOKUP($C40,Iscritti!$A$1:$E$528,5,FALSE)</f>
        <v>A</v>
      </c>
      <c r="H40" s="25" t="s">
        <v>155</v>
      </c>
      <c r="I40" s="24">
        <v>13</v>
      </c>
    </row>
    <row r="41" spans="1:9" s="26" customFormat="1" ht="12.75">
      <c r="A41" s="22">
        <v>38</v>
      </c>
      <c r="B41" s="22">
        <v>2</v>
      </c>
      <c r="C41" s="22">
        <v>406</v>
      </c>
      <c r="D41" s="27" t="str">
        <f>VLOOKUP($C41,Iscritti!$A$1:$E$528,2,FALSE)</f>
        <v>Bruschi Lara</v>
      </c>
      <c r="E41" s="27" t="str">
        <f>VLOOKUP($C41,Iscritti!$A$1:$E$528,3,FALSE)</f>
        <v>Endas Cesena</v>
      </c>
      <c r="F41" s="36">
        <f>VLOOKUP($C41,Iscritti!$A$1:$E$528,4,FALSE)</f>
        <v>1969</v>
      </c>
      <c r="G41" s="36" t="str">
        <f>VLOOKUP($C41,Iscritti!$A$1:$E$528,5,FALSE)</f>
        <v>D</v>
      </c>
      <c r="H41" s="37" t="s">
        <v>116</v>
      </c>
      <c r="I41" s="36">
        <v>19</v>
      </c>
    </row>
    <row r="42" spans="1:9" s="26" customFormat="1" ht="12.75">
      <c r="A42" s="22">
        <v>39</v>
      </c>
      <c r="B42" s="23">
        <v>19</v>
      </c>
      <c r="C42" s="23">
        <v>118</v>
      </c>
      <c r="D42" s="21" t="str">
        <f>VLOOKUP($C42,Iscritti!$A$1:$E$528,2,FALSE)</f>
        <v>Amadori Matteo</v>
      </c>
      <c r="E42" s="21" t="str">
        <f>VLOOKUP($C42,Iscritti!$A$1:$E$528,3,FALSE)</f>
        <v>Easy Runner Mercato S.</v>
      </c>
      <c r="F42" s="24">
        <f>VLOOKUP($C42,Iscritti!$A$1:$E$528,4,FALSE)</f>
        <v>1973</v>
      </c>
      <c r="G42" s="24" t="str">
        <f>VLOOKUP($C42,Iscritti!$A$1:$E$528,5,FALSE)</f>
        <v>A</v>
      </c>
      <c r="H42" s="25" t="s">
        <v>156</v>
      </c>
      <c r="I42" s="24">
        <v>12</v>
      </c>
    </row>
    <row r="43" spans="1:9" s="27" customFormat="1" ht="12.75">
      <c r="A43" s="22">
        <v>40</v>
      </c>
      <c r="B43" s="23">
        <v>20</v>
      </c>
      <c r="C43" s="23">
        <v>136</v>
      </c>
      <c r="D43" s="21" t="str">
        <f>VLOOKUP($C43,Iscritti!$A$1:$E$528,2,FALSE)</f>
        <v>Montanari Andrea</v>
      </c>
      <c r="E43" s="21" t="str">
        <f>VLOOKUP($C43,Iscritti!$A$1:$E$528,3,FALSE)</f>
        <v>Easy Runner Mercato S.</v>
      </c>
      <c r="F43" s="24">
        <f>VLOOKUP($C43,Iscritti!$A$1:$E$528,4,FALSE)</f>
        <v>1973</v>
      </c>
      <c r="G43" s="24" t="str">
        <f>VLOOKUP($C43,Iscritti!$A$1:$E$528,5,FALSE)</f>
        <v>A</v>
      </c>
      <c r="H43" s="25" t="s">
        <v>157</v>
      </c>
      <c r="I43" s="24">
        <v>11</v>
      </c>
    </row>
    <row r="44" spans="1:9" s="26" customFormat="1" ht="12.75">
      <c r="A44" s="22">
        <v>41</v>
      </c>
      <c r="B44" s="29">
        <v>19</v>
      </c>
      <c r="C44" s="29">
        <v>312</v>
      </c>
      <c r="D44" s="26" t="str">
        <f>VLOOKUP($C44,Iscritti!$A$1:$E$528,2,FALSE)</f>
        <v>Pivi Renzo</v>
      </c>
      <c r="E44" s="26" t="str">
        <f>VLOOKUP($C44,Iscritti!$A$1:$E$528,3,FALSE)</f>
        <v>Podistica Sanmaurese</v>
      </c>
      <c r="F44" s="40">
        <f>VLOOKUP($C44,Iscritti!$A$1:$E$528,4,FALSE)</f>
        <v>1958</v>
      </c>
      <c r="G44" s="40" t="str">
        <f>VLOOKUP($C44,Iscritti!$A$1:$E$528,5,FALSE)</f>
        <v>V</v>
      </c>
      <c r="H44" s="41" t="s">
        <v>158</v>
      </c>
      <c r="I44" s="40">
        <v>12</v>
      </c>
    </row>
    <row r="45" spans="1:9" s="26" customFormat="1" ht="12.75">
      <c r="A45" s="22">
        <v>42</v>
      </c>
      <c r="B45" s="29">
        <v>20</v>
      </c>
      <c r="C45" s="29">
        <v>313</v>
      </c>
      <c r="D45" s="26" t="str">
        <f>VLOOKUP($C45,Iscritti!$A$1:$E$528,2,FALSE)</f>
        <v>Gozzi Giorgio</v>
      </c>
      <c r="E45" s="26" t="str">
        <f>VLOOKUP($C45,Iscritti!$A$1:$E$528,3,FALSE)</f>
        <v>Podistica Sanmaurese</v>
      </c>
      <c r="F45" s="40">
        <f>VLOOKUP($C45,Iscritti!$A$1:$E$528,4,FALSE)</f>
        <v>1958</v>
      </c>
      <c r="G45" s="40" t="str">
        <f>VLOOKUP($C45,Iscritti!$A$1:$E$528,5,FALSE)</f>
        <v>V</v>
      </c>
      <c r="H45" s="41" t="s">
        <v>159</v>
      </c>
      <c r="I45" s="40">
        <v>11</v>
      </c>
    </row>
    <row r="46" spans="1:9" s="26" customFormat="1" ht="12.75">
      <c r="A46" s="22">
        <v>43</v>
      </c>
      <c r="B46" s="23">
        <v>21</v>
      </c>
      <c r="C46" s="23">
        <v>119</v>
      </c>
      <c r="D46" s="21" t="str">
        <f>VLOOKUP($C46,Iscritti!$A$1:$E$528,2,FALSE)</f>
        <v>Battistini Massimiliano</v>
      </c>
      <c r="E46" s="21" t="str">
        <f>VLOOKUP($C46,Iscritti!$A$1:$E$528,3,FALSE)</f>
        <v>Sidermec</v>
      </c>
      <c r="F46" s="24">
        <f>VLOOKUP($C46,Iscritti!$A$1:$E$528,4,FALSE)</f>
        <v>1980</v>
      </c>
      <c r="G46" s="24" t="str">
        <f>VLOOKUP($C46,Iscritti!$A$1:$E$528,5,FALSE)</f>
        <v>A</v>
      </c>
      <c r="H46" s="25" t="s">
        <v>160</v>
      </c>
      <c r="I46" s="24">
        <v>10</v>
      </c>
    </row>
    <row r="47" spans="1:9" ht="12.75">
      <c r="A47" s="22">
        <v>44</v>
      </c>
      <c r="B47" s="29">
        <v>21</v>
      </c>
      <c r="C47" s="29">
        <v>314</v>
      </c>
      <c r="D47" s="26" t="str">
        <f>VLOOKUP($C47,Iscritti!$A$1:$E$528,2,FALSE)</f>
        <v>Saragoni Luigi</v>
      </c>
      <c r="E47" s="26" t="str">
        <f>VLOOKUP($C47,Iscritti!$A$1:$E$528,3,FALSE)</f>
        <v>Podistica Sanmaurese</v>
      </c>
      <c r="F47" s="40">
        <f>VLOOKUP($C47,Iscritti!$A$1:$E$528,4,FALSE)</f>
        <v>1949</v>
      </c>
      <c r="G47" s="40" t="str">
        <f>VLOOKUP($C47,Iscritti!$A$1:$E$528,5,FALSE)</f>
        <v>V</v>
      </c>
      <c r="H47" s="41" t="s">
        <v>117</v>
      </c>
      <c r="I47" s="40">
        <v>10</v>
      </c>
    </row>
    <row r="48" spans="1:9" s="26" customFormat="1" ht="12.75">
      <c r="A48" s="22">
        <v>45</v>
      </c>
      <c r="B48" s="23">
        <v>22</v>
      </c>
      <c r="C48" s="23">
        <v>127</v>
      </c>
      <c r="D48" s="21" t="str">
        <f>VLOOKUP($C48,Iscritti!$A$1:$E$528,2,FALSE)</f>
        <v>Nuti Gilberto</v>
      </c>
      <c r="E48" s="21" t="str">
        <f>VLOOKUP($C48,Iscritti!$A$1:$E$528,3,FALSE)</f>
        <v>America 2010</v>
      </c>
      <c r="F48" s="24">
        <f>VLOOKUP($C48,Iscritti!$A$1:$E$528,4,FALSE)</f>
        <v>1971</v>
      </c>
      <c r="G48" s="24" t="str">
        <f>VLOOKUP($C48,Iscritti!$A$1:$E$528,5,FALSE)</f>
        <v>A</v>
      </c>
      <c r="H48" s="25" t="s">
        <v>161</v>
      </c>
      <c r="I48" s="24">
        <v>9</v>
      </c>
    </row>
    <row r="49" spans="1:9" ht="12.75">
      <c r="A49" s="22">
        <v>46</v>
      </c>
      <c r="B49" s="22">
        <v>3</v>
      </c>
      <c r="C49" s="22">
        <v>400</v>
      </c>
      <c r="D49" s="27" t="str">
        <f>VLOOKUP($C49,Iscritti!$A$1:$E$528,2,FALSE)</f>
        <v>Marzocchi Chantal</v>
      </c>
      <c r="E49" s="27" t="str">
        <f>VLOOKUP($C49,Iscritti!$A$1:$E$528,3,FALSE)</f>
        <v>Cava Forlì</v>
      </c>
      <c r="F49" s="36">
        <f>VLOOKUP($C49,Iscritti!$A$1:$E$528,4,FALSE)</f>
        <v>1976</v>
      </c>
      <c r="G49" s="36" t="str">
        <f>VLOOKUP($C49,Iscritti!$A$1:$E$528,5,FALSE)</f>
        <v>D</v>
      </c>
      <c r="H49" s="37" t="s">
        <v>118</v>
      </c>
      <c r="I49" s="36">
        <v>18</v>
      </c>
    </row>
    <row r="50" spans="1:9" s="26" customFormat="1" ht="12.75">
      <c r="A50" s="22">
        <v>47</v>
      </c>
      <c r="B50" s="29">
        <v>22</v>
      </c>
      <c r="C50" s="29">
        <v>303</v>
      </c>
      <c r="D50" s="26" t="str">
        <f>VLOOKUP($C50,Iscritti!$A$1:$E$528,2,FALSE)</f>
        <v>Barchi Bruno</v>
      </c>
      <c r="E50" s="26" t="str">
        <f>VLOOKUP($C50,Iscritti!$A$1:$E$528,3,FALSE)</f>
        <v>Cava Forlì</v>
      </c>
      <c r="F50" s="40">
        <f>VLOOKUP($C50,Iscritti!$A$1:$E$528,4,FALSE)</f>
        <v>1950</v>
      </c>
      <c r="G50" s="40" t="str">
        <f>VLOOKUP($C50,Iscritti!$A$1:$E$528,5,FALSE)</f>
        <v>V</v>
      </c>
      <c r="H50" s="41" t="s">
        <v>162</v>
      </c>
      <c r="I50" s="40">
        <v>9</v>
      </c>
    </row>
    <row r="51" spans="1:9" s="27" customFormat="1" ht="12.75">
      <c r="A51" s="22">
        <v>48</v>
      </c>
      <c r="B51" s="22">
        <v>4</v>
      </c>
      <c r="C51" s="22">
        <v>403</v>
      </c>
      <c r="D51" s="27" t="str">
        <f>VLOOKUP($C51,Iscritti!$A$1:$E$528,2,FALSE)</f>
        <v>Spignoli Paola</v>
      </c>
      <c r="E51" s="27" t="str">
        <f>VLOOKUP($C51,Iscritti!$A$1:$E$528,3,FALSE)</f>
        <v>Golden Club Rimini</v>
      </c>
      <c r="F51" s="36">
        <f>VLOOKUP($C51,Iscritti!$A$1:$E$528,4,FALSE)</f>
        <v>1971</v>
      </c>
      <c r="G51" s="36" t="str">
        <f>VLOOKUP($C51,Iscritti!$A$1:$E$528,5,FALSE)</f>
        <v>D</v>
      </c>
      <c r="H51" s="37" t="s">
        <v>163</v>
      </c>
      <c r="I51" s="36">
        <v>17</v>
      </c>
    </row>
    <row r="52" spans="1:9" s="26" customFormat="1" ht="12.75">
      <c r="A52" s="22">
        <v>49</v>
      </c>
      <c r="B52" s="23">
        <v>23</v>
      </c>
      <c r="C52" s="23">
        <v>174</v>
      </c>
      <c r="D52" s="21" t="str">
        <f>VLOOKUP($C52,Iscritti!$A$1:$E$528,2,FALSE)</f>
        <v>Pretolani Giovanni</v>
      </c>
      <c r="E52" s="21" t="str">
        <f>VLOOKUP($C52,Iscritti!$A$1:$E$528,3,FALSE)</f>
        <v>America 2010</v>
      </c>
      <c r="F52" s="24">
        <f>VLOOKUP($C52,Iscritti!$A$1:$E$528,4,FALSE)</f>
        <v>1970</v>
      </c>
      <c r="G52" s="24" t="str">
        <f>VLOOKUP($C52,Iscritti!$A$1:$E$528,5,FALSE)</f>
        <v>A</v>
      </c>
      <c r="H52" s="25" t="s">
        <v>164</v>
      </c>
      <c r="I52" s="24">
        <v>8</v>
      </c>
    </row>
    <row r="53" spans="1:9" s="27" customFormat="1" ht="12.75">
      <c r="A53" s="22">
        <v>50</v>
      </c>
      <c r="B53" s="23">
        <v>24</v>
      </c>
      <c r="C53" s="23">
        <v>196</v>
      </c>
      <c r="D53" s="21" t="str">
        <f>VLOOKUP($C53,Iscritti!$A$1:$E$528,2,FALSE)</f>
        <v>Bazzocchi Domenico</v>
      </c>
      <c r="E53" s="21" t="str">
        <f>VLOOKUP($C53,Iscritti!$A$1:$E$528,3,FALSE)</f>
        <v>Romagna Running</v>
      </c>
      <c r="F53" s="24">
        <f>VLOOKUP($C53,Iscritti!$A$1:$E$528,4,FALSE)</f>
        <v>1971</v>
      </c>
      <c r="G53" s="24" t="str">
        <f>VLOOKUP($C53,Iscritti!$A$1:$E$528,5,FALSE)</f>
        <v>A</v>
      </c>
      <c r="H53" s="25" t="s">
        <v>119</v>
      </c>
      <c r="I53" s="24">
        <v>7</v>
      </c>
    </row>
    <row r="54" spans="1:9" s="27" customFormat="1" ht="12.75">
      <c r="A54" s="22">
        <v>51</v>
      </c>
      <c r="B54" s="29">
        <v>23</v>
      </c>
      <c r="C54" s="29">
        <v>309</v>
      </c>
      <c r="D54" s="26" t="str">
        <f>VLOOKUP($C54,Iscritti!$A$1:$E$528,2,FALSE)</f>
        <v>Placucci Pasquale</v>
      </c>
      <c r="E54" s="26" t="str">
        <f>VLOOKUP($C54,Iscritti!$A$1:$E$528,3,FALSE)</f>
        <v>Sidermec</v>
      </c>
      <c r="F54" s="40">
        <f>VLOOKUP($C54,Iscritti!$A$1:$E$528,4,FALSE)</f>
        <v>1957</v>
      </c>
      <c r="G54" s="40" t="str">
        <f>VLOOKUP($C54,Iscritti!$A$1:$E$528,5,FALSE)</f>
        <v>V</v>
      </c>
      <c r="H54" s="41" t="s">
        <v>165</v>
      </c>
      <c r="I54" s="40">
        <v>8</v>
      </c>
    </row>
    <row r="55" spans="1:9" s="26" customFormat="1" ht="12.75">
      <c r="A55" s="22">
        <v>52</v>
      </c>
      <c r="B55" s="22">
        <v>5</v>
      </c>
      <c r="C55" s="22">
        <v>405</v>
      </c>
      <c r="D55" s="27" t="str">
        <f>VLOOKUP($C55,Iscritti!$A$1:$E$528,2,FALSE)</f>
        <v>Lanzoni Cinzia</v>
      </c>
      <c r="E55" s="27" t="str">
        <f>VLOOKUP($C55,Iscritti!$A$1:$E$528,3,FALSE)</f>
        <v>Avis Forlì</v>
      </c>
      <c r="F55" s="36">
        <f>VLOOKUP($C55,Iscritti!$A$1:$E$528,4,FALSE)</f>
        <v>1959</v>
      </c>
      <c r="G55" s="36" t="str">
        <f>VLOOKUP($C55,Iscritti!$A$1:$E$528,5,FALSE)</f>
        <v>D</v>
      </c>
      <c r="H55" s="37" t="s">
        <v>166</v>
      </c>
      <c r="I55" s="36">
        <v>16</v>
      </c>
    </row>
    <row r="56" spans="1:9" s="26" customFormat="1" ht="12.75">
      <c r="A56" s="22">
        <v>53</v>
      </c>
      <c r="B56" s="23">
        <v>25</v>
      </c>
      <c r="C56" s="23">
        <v>147</v>
      </c>
      <c r="D56" s="21" t="str">
        <f>VLOOKUP($C56,Iscritti!$A$1:$E$528,2,FALSE)</f>
        <v>Dall'Ara Yuri</v>
      </c>
      <c r="E56" s="21" t="str">
        <f>VLOOKUP($C56,Iscritti!$A$1:$E$528,3,FALSE)</f>
        <v>Polisportiva Osservanza</v>
      </c>
      <c r="F56" s="24">
        <f>VLOOKUP($C56,Iscritti!$A$1:$E$528,4,FALSE)</f>
        <v>1971</v>
      </c>
      <c r="G56" s="24" t="str">
        <f>VLOOKUP($C56,Iscritti!$A$1:$E$528,5,FALSE)</f>
        <v>A</v>
      </c>
      <c r="H56" s="25" t="s">
        <v>167</v>
      </c>
      <c r="I56" s="24">
        <v>6</v>
      </c>
    </row>
    <row r="57" spans="1:9" s="26" customFormat="1" ht="12.75">
      <c r="A57" s="22">
        <v>54</v>
      </c>
      <c r="B57" s="29">
        <v>24</v>
      </c>
      <c r="C57" s="29">
        <v>320</v>
      </c>
      <c r="D57" s="26" t="str">
        <f>VLOOKUP($C57,Iscritti!$A$1:$E$528,2,FALSE)</f>
        <v>Baldacci Guglielmo</v>
      </c>
      <c r="E57" s="26" t="str">
        <f>VLOOKUP($C57,Iscritti!$A$1:$E$528,3,FALSE)</f>
        <v>Sidermec</v>
      </c>
      <c r="F57" s="40">
        <f>VLOOKUP($C57,Iscritti!$A$1:$E$528,4,FALSE)</f>
        <v>1943</v>
      </c>
      <c r="G57" s="40" t="str">
        <f>VLOOKUP($C57,Iscritti!$A$1:$E$528,5,FALSE)</f>
        <v>V</v>
      </c>
      <c r="H57" s="41" t="s">
        <v>168</v>
      </c>
      <c r="I57" s="40">
        <v>7</v>
      </c>
    </row>
    <row r="58" spans="1:9" s="26" customFormat="1" ht="12.75">
      <c r="A58" s="22">
        <v>55</v>
      </c>
      <c r="B58" s="23">
        <v>26</v>
      </c>
      <c r="C58" s="23">
        <v>177</v>
      </c>
      <c r="D58" s="21" t="str">
        <f>VLOOKUP($C58,Iscritti!$A$1:$E$528,2,FALSE)</f>
        <v>Gori Attilio</v>
      </c>
      <c r="E58" s="21" t="str">
        <f>VLOOKUP($C58,Iscritti!$A$1:$E$528,3,FALSE)</f>
        <v>Easy Runner Mercato S.</v>
      </c>
      <c r="F58" s="24">
        <f>VLOOKUP($C58,Iscritti!$A$1:$E$528,4,FALSE)</f>
        <v>1974</v>
      </c>
      <c r="G58" s="24" t="str">
        <f>VLOOKUP($C58,Iscritti!$A$1:$E$528,5,FALSE)</f>
        <v>A</v>
      </c>
      <c r="H58" s="25" t="s">
        <v>169</v>
      </c>
      <c r="I58" s="24">
        <v>5</v>
      </c>
    </row>
    <row r="59" spans="1:9" ht="12.75">
      <c r="A59" s="22">
        <v>56</v>
      </c>
      <c r="B59" s="23">
        <v>27</v>
      </c>
      <c r="C59" s="23">
        <v>189</v>
      </c>
      <c r="D59" s="21" t="str">
        <f>VLOOKUP($C59,Iscritti!$A$1:$E$528,2,FALSE)</f>
        <v>Matteucci Sauro</v>
      </c>
      <c r="E59" s="21" t="str">
        <f>VLOOKUP($C59,Iscritti!$A$1:$E$528,3,FALSE)</f>
        <v>America 2010</v>
      </c>
      <c r="F59" s="24">
        <f>VLOOKUP($C59,Iscritti!$A$1:$E$528,4,FALSE)</f>
        <v>1965</v>
      </c>
      <c r="G59" s="24" t="str">
        <f>VLOOKUP($C59,Iscritti!$A$1:$E$528,5,FALSE)</f>
        <v>A</v>
      </c>
      <c r="H59" s="25" t="s">
        <v>170</v>
      </c>
      <c r="I59" s="24">
        <v>4</v>
      </c>
    </row>
    <row r="60" spans="1:9" ht="12.75">
      <c r="A60" s="22">
        <v>57</v>
      </c>
      <c r="B60" s="22">
        <v>6</v>
      </c>
      <c r="C60" s="22">
        <v>401</v>
      </c>
      <c r="D60" s="27" t="str">
        <f>VLOOKUP($C60,Iscritti!$A$1:$E$528,2,FALSE)</f>
        <v>Carpi Serena</v>
      </c>
      <c r="E60" s="27" t="str">
        <f>VLOOKUP($C60,Iscritti!$A$1:$E$528,3,FALSE)</f>
        <v>Cava Forlì</v>
      </c>
      <c r="F60" s="36">
        <f>VLOOKUP($C60,Iscritti!$A$1:$E$528,4,FALSE)</f>
        <v>1978</v>
      </c>
      <c r="G60" s="36" t="str">
        <f>VLOOKUP($C60,Iscritti!$A$1:$E$528,5,FALSE)</f>
        <v>D</v>
      </c>
      <c r="H60" s="37" t="s">
        <v>171</v>
      </c>
      <c r="I60" s="36">
        <v>15</v>
      </c>
    </row>
    <row r="61" spans="1:9" ht="12.75">
      <c r="A61" s="22">
        <v>58</v>
      </c>
      <c r="B61" s="22">
        <v>7</v>
      </c>
      <c r="C61" s="22">
        <v>408</v>
      </c>
      <c r="D61" s="27" t="str">
        <f>VLOOKUP($C61,Iscritti!$A$1:$E$528,2,FALSE)</f>
        <v>Costa Elena</v>
      </c>
      <c r="E61" s="27" t="str">
        <f>VLOOKUP($C61,Iscritti!$A$1:$E$528,3,FALSE)</f>
        <v>Easy Runner Mercato S.</v>
      </c>
      <c r="F61" s="36">
        <f>VLOOKUP($C61,Iscritti!$A$1:$E$528,4,FALSE)</f>
        <v>1970</v>
      </c>
      <c r="G61" s="36" t="str">
        <f>VLOOKUP($C61,Iscritti!$A$1:$E$528,5,FALSE)</f>
        <v>D</v>
      </c>
      <c r="H61" s="37" t="s">
        <v>172</v>
      </c>
      <c r="I61" s="36">
        <v>14</v>
      </c>
    </row>
    <row r="62" spans="1:9" s="26" customFormat="1" ht="12.75">
      <c r="A62" s="22">
        <v>59</v>
      </c>
      <c r="B62" s="23">
        <v>28</v>
      </c>
      <c r="C62" s="23">
        <v>168</v>
      </c>
      <c r="D62" s="21" t="str">
        <f>VLOOKUP($C62,Iscritti!$A$1:$E$528,2,FALSE)</f>
        <v>Zavatta Giovanni</v>
      </c>
      <c r="E62" s="21" t="str">
        <f>VLOOKUP($C62,Iscritti!$A$1:$E$528,3,FALSE)</f>
        <v>Sidermec</v>
      </c>
      <c r="F62" s="24">
        <f>VLOOKUP($C62,Iscritti!$A$1:$E$528,4,FALSE)</f>
        <v>1968</v>
      </c>
      <c r="G62" s="24" t="str">
        <f>VLOOKUP($C62,Iscritti!$A$1:$E$528,5,FALSE)</f>
        <v>A</v>
      </c>
      <c r="H62" s="25"/>
      <c r="I62" s="24">
        <v>3</v>
      </c>
    </row>
    <row r="63" spans="1:9" s="27" customFormat="1" ht="12.75">
      <c r="A63" s="22">
        <v>60</v>
      </c>
      <c r="B63" s="22">
        <v>8</v>
      </c>
      <c r="C63" s="22">
        <v>407</v>
      </c>
      <c r="D63" s="27" t="str">
        <f>VLOOKUP($C63,Iscritti!$A$1:$E$528,2,FALSE)</f>
        <v>Ambrogini Orietta</v>
      </c>
      <c r="E63" s="27" t="str">
        <f>VLOOKUP($C63,Iscritti!$A$1:$E$528,3,FALSE)</f>
        <v>Podistica Sanmaurese</v>
      </c>
      <c r="F63" s="36">
        <f>VLOOKUP($C63,Iscritti!$A$1:$E$528,4,FALSE)</f>
        <v>1973</v>
      </c>
      <c r="G63" s="36" t="str">
        <f>VLOOKUP($C63,Iscritti!$A$1:$E$528,5,FALSE)</f>
        <v>D</v>
      </c>
      <c r="H63" s="37"/>
      <c r="I63" s="36">
        <v>13</v>
      </c>
    </row>
    <row r="64" spans="1:9" ht="12.75">
      <c r="A64" s="22">
        <v>61</v>
      </c>
      <c r="B64" s="22">
        <v>9</v>
      </c>
      <c r="C64" s="22">
        <v>402</v>
      </c>
      <c r="D64" s="27" t="str">
        <f>VLOOKUP($C64,Iscritti!$A$1:$E$528,2,FALSE)</f>
        <v>Lombardi Tea</v>
      </c>
      <c r="E64" s="27" t="str">
        <f>VLOOKUP($C64,Iscritti!$A$1:$E$528,3,FALSE)</f>
        <v>Golden Club Rimini</v>
      </c>
      <c r="F64" s="36">
        <f>VLOOKUP($C64,Iscritti!$A$1:$E$528,4,FALSE)</f>
        <v>1964</v>
      </c>
      <c r="G64" s="36" t="str">
        <f>VLOOKUP($C64,Iscritti!$A$1:$E$528,5,FALSE)</f>
        <v>D</v>
      </c>
      <c r="H64" s="37"/>
      <c r="I64" s="36">
        <v>12</v>
      </c>
    </row>
    <row r="65" spans="1:3" ht="12.75">
      <c r="A65" s="22"/>
      <c r="B65" s="23"/>
      <c r="C65" s="23"/>
    </row>
    <row r="66" spans="1:3" ht="12.75">
      <c r="A66" s="22"/>
      <c r="B66" s="23"/>
      <c r="C66" s="23"/>
    </row>
    <row r="67" spans="1:3" ht="12.75">
      <c r="A67" s="22"/>
      <c r="B67" s="23"/>
      <c r="C67" s="23"/>
    </row>
    <row r="68" spans="1:3" ht="12.75">
      <c r="A68" s="22"/>
      <c r="B68" s="23"/>
      <c r="C68" s="23"/>
    </row>
    <row r="69" spans="1:3" ht="12.75">
      <c r="A69" s="22"/>
      <c r="B69" s="23"/>
      <c r="C69" s="23"/>
    </row>
    <row r="70" spans="1:3" ht="12.75">
      <c r="A70" s="22"/>
      <c r="B70" s="23"/>
      <c r="C70" s="23"/>
    </row>
    <row r="71" spans="1:3" ht="12.75">
      <c r="A71" s="22"/>
      <c r="B71" s="23"/>
      <c r="C71" s="23"/>
    </row>
    <row r="72" spans="1:3" ht="12.75">
      <c r="A72" s="22"/>
      <c r="B72" s="23"/>
      <c r="C72" s="23"/>
    </row>
    <row r="73" spans="1:3" ht="12.75">
      <c r="A73" s="22"/>
      <c r="B73" s="23"/>
      <c r="C73" s="23"/>
    </row>
    <row r="74" spans="1:3" ht="12.75">
      <c r="A74" s="22"/>
      <c r="B74" s="23"/>
      <c r="C74" s="23"/>
    </row>
    <row r="75" spans="1:3" ht="12.75">
      <c r="A75" s="22"/>
      <c r="B75" s="23"/>
      <c r="C75" s="23"/>
    </row>
    <row r="76" spans="1:3" ht="12.75">
      <c r="A76" s="22"/>
      <c r="B76" s="23"/>
      <c r="C76" s="22"/>
    </row>
    <row r="77" spans="1:5" ht="12.75">
      <c r="A77" s="22"/>
      <c r="B77" s="23"/>
      <c r="C77" s="29"/>
      <c r="D77" s="26"/>
      <c r="E77" s="26"/>
    </row>
    <row r="78" spans="1:3" ht="12.75">
      <c r="A78" s="28"/>
      <c r="B78" s="23"/>
      <c r="C78" s="22"/>
    </row>
    <row r="79" spans="1:5" ht="12.75">
      <c r="A79" s="28"/>
      <c r="B79" s="23"/>
      <c r="C79" s="29"/>
      <c r="D79" s="26"/>
      <c r="E79" s="26"/>
    </row>
    <row r="80" spans="1:5" ht="12.75">
      <c r="A80" s="28"/>
      <c r="B80" s="23"/>
      <c r="C80" s="22"/>
      <c r="D80" s="27"/>
      <c r="E80" s="27"/>
    </row>
    <row r="81" spans="1:5" ht="12.75">
      <c r="A81" s="28"/>
      <c r="B81" s="23"/>
      <c r="C81" s="29"/>
      <c r="D81" s="26"/>
      <c r="E81" s="26"/>
    </row>
    <row r="82" spans="1:5" ht="12.75">
      <c r="A82" s="28"/>
      <c r="B82" s="23"/>
      <c r="C82" s="22"/>
      <c r="D82" s="27"/>
      <c r="E82" s="27"/>
    </row>
    <row r="83" spans="1:5" ht="12.75">
      <c r="A83" s="28"/>
      <c r="B83" s="23"/>
      <c r="C83" s="29"/>
      <c r="D83" s="26"/>
      <c r="E83" s="26"/>
    </row>
    <row r="84" spans="1:5" ht="12.75">
      <c r="A84" s="28"/>
      <c r="B84" s="23"/>
      <c r="C84" s="22"/>
      <c r="D84" s="27"/>
      <c r="E84" s="27"/>
    </row>
    <row r="85" spans="1:5" ht="12.75">
      <c r="A85" s="28"/>
      <c r="B85" s="23"/>
      <c r="C85" s="29"/>
      <c r="D85" s="26"/>
      <c r="E85" s="26"/>
    </row>
    <row r="86" spans="1:5" ht="12.75">
      <c r="A86" s="28"/>
      <c r="B86" s="23"/>
      <c r="C86" s="22"/>
      <c r="D86" s="27"/>
      <c r="E86" s="27"/>
    </row>
    <row r="87" spans="1:5" ht="12.75">
      <c r="A87" s="28"/>
      <c r="B87" s="23"/>
      <c r="C87" s="29"/>
      <c r="D87" s="26"/>
      <c r="E87" s="26"/>
    </row>
    <row r="88" spans="1:5" ht="12.75">
      <c r="A88" s="28"/>
      <c r="B88" s="23"/>
      <c r="C88" s="22"/>
      <c r="D88" s="27"/>
      <c r="E88" s="27"/>
    </row>
    <row r="89" spans="1:5" ht="12.75">
      <c r="A89" s="28"/>
      <c r="B89" s="23"/>
      <c r="C89" s="29"/>
      <c r="D89" s="26"/>
      <c r="E89" s="26"/>
    </row>
    <row r="90" spans="1:5" ht="12.75">
      <c r="A90" s="28"/>
      <c r="B90" s="23"/>
      <c r="C90" s="22"/>
      <c r="D90" s="27"/>
      <c r="E90" s="27"/>
    </row>
    <row r="91" spans="1:5" ht="12.75">
      <c r="A91" s="28"/>
      <c r="B91" s="23"/>
      <c r="C91" s="29"/>
      <c r="D91" s="26"/>
      <c r="E91" s="26"/>
    </row>
    <row r="92" spans="1:5" ht="12.75">
      <c r="A92" s="28"/>
      <c r="B92" s="23"/>
      <c r="C92" s="22"/>
      <c r="D92" s="27"/>
      <c r="E92" s="27"/>
    </row>
    <row r="93" spans="1:5" ht="12.75">
      <c r="A93" s="28"/>
      <c r="B93" s="23"/>
      <c r="C93" s="29"/>
      <c r="D93" s="26"/>
      <c r="E93" s="26"/>
    </row>
    <row r="94" spans="1:5" ht="12.75">
      <c r="A94" s="28"/>
      <c r="B94" s="23"/>
      <c r="C94" s="22"/>
      <c r="D94" s="27"/>
      <c r="E94" s="27"/>
    </row>
    <row r="95" spans="1:5" ht="12.75">
      <c r="A95" s="28"/>
      <c r="B95" s="23"/>
      <c r="C95" s="29"/>
      <c r="D95" s="26"/>
      <c r="E95" s="26"/>
    </row>
    <row r="96" spans="1:5" ht="12.75">
      <c r="A96" s="28"/>
      <c r="B96" s="23"/>
      <c r="C96" s="22"/>
      <c r="D96" s="27"/>
      <c r="E96" s="27"/>
    </row>
    <row r="97" spans="1:5" ht="12.75">
      <c r="A97" s="28"/>
      <c r="B97" s="23"/>
      <c r="C97" s="29"/>
      <c r="D97" s="26"/>
      <c r="E97" s="26"/>
    </row>
    <row r="98" spans="1:5" ht="12.75">
      <c r="A98" s="28"/>
      <c r="B98" s="23"/>
      <c r="C98" s="22"/>
      <c r="D98" s="27"/>
      <c r="E98" s="27"/>
    </row>
    <row r="99" spans="1:5" ht="12.75">
      <c r="A99" s="28"/>
      <c r="B99" s="23"/>
      <c r="C99" s="29"/>
      <c r="D99" s="26"/>
      <c r="E99" s="26"/>
    </row>
    <row r="100" spans="1:5" ht="12.75">
      <c r="A100" s="28"/>
      <c r="B100" s="23"/>
      <c r="C100" s="22"/>
      <c r="D100" s="27"/>
      <c r="E100" s="27"/>
    </row>
    <row r="101" spans="1:5" ht="12.75">
      <c r="A101" s="28"/>
      <c r="B101" s="23"/>
      <c r="C101" s="29"/>
      <c r="D101" s="26"/>
      <c r="E101" s="26"/>
    </row>
    <row r="102" spans="1:5" ht="12.75">
      <c r="A102" s="28"/>
      <c r="B102" s="23"/>
      <c r="C102" s="22"/>
      <c r="D102" s="27"/>
      <c r="E102" s="27"/>
    </row>
    <row r="103" spans="1:5" ht="12.75">
      <c r="A103" s="28"/>
      <c r="B103" s="23"/>
      <c r="C103" s="29"/>
      <c r="D103" s="26"/>
      <c r="E103" s="26"/>
    </row>
    <row r="104" spans="1:5" ht="12.75">
      <c r="A104" s="28"/>
      <c r="B104" s="23"/>
      <c r="C104" s="22"/>
      <c r="D104" s="27"/>
      <c r="E104" s="27"/>
    </row>
    <row r="105" spans="1:5" ht="12.75">
      <c r="A105" s="28"/>
      <c r="B105" s="23"/>
      <c r="C105" s="29"/>
      <c r="D105" s="26"/>
      <c r="E105" s="26"/>
    </row>
    <row r="106" spans="1:5" ht="12.75">
      <c r="A106" s="28"/>
      <c r="B106" s="23"/>
      <c r="C106" s="22"/>
      <c r="D106" s="27"/>
      <c r="E106" s="27"/>
    </row>
    <row r="107" spans="1:5" ht="12.75">
      <c r="A107" s="28"/>
      <c r="B107" s="23"/>
      <c r="C107" s="29"/>
      <c r="D107" s="26"/>
      <c r="E107" s="26"/>
    </row>
  </sheetData>
  <autoFilter ref="A3:I77"/>
  <printOptions/>
  <pageMargins left="0.75" right="0.75" top="1" bottom="1" header="0.5" footer="0.5"/>
  <pageSetup horizontalDpi="300" verticalDpi="300" orientation="landscape" paperSize="9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22" sqref="E22"/>
    </sheetView>
  </sheetViews>
  <sheetFormatPr defaultColWidth="9.140625" defaultRowHeight="12.75"/>
  <cols>
    <col min="1" max="1" width="31.140625" style="0" bestFit="1" customWidth="1"/>
    <col min="2" max="2" width="21.421875" style="0" customWidth="1"/>
  </cols>
  <sheetData>
    <row r="1" spans="1:2" ht="20.25">
      <c r="A1" s="42" t="s">
        <v>104</v>
      </c>
      <c r="B1" s="33"/>
    </row>
    <row r="3" ht="18">
      <c r="B3" s="39" t="s">
        <v>4</v>
      </c>
    </row>
    <row r="4" spans="1:2" ht="18">
      <c r="A4" s="35" t="s">
        <v>34</v>
      </c>
      <c r="B4" s="38">
        <v>240</v>
      </c>
    </row>
    <row r="5" spans="1:2" ht="18">
      <c r="A5" s="35" t="s">
        <v>19</v>
      </c>
      <c r="B5" s="38">
        <v>191</v>
      </c>
    </row>
    <row r="6" spans="1:2" ht="18">
      <c r="A6" s="35" t="s">
        <v>31</v>
      </c>
      <c r="B6" s="38">
        <v>111</v>
      </c>
    </row>
    <row r="7" spans="1:2" ht="18">
      <c r="A7" s="35" t="s">
        <v>20</v>
      </c>
      <c r="B7" s="38">
        <v>97</v>
      </c>
    </row>
    <row r="8" spans="1:2" ht="18">
      <c r="A8" s="35" t="s">
        <v>30</v>
      </c>
      <c r="B8" s="38">
        <v>65</v>
      </c>
    </row>
    <row r="9" spans="1:2" ht="18">
      <c r="A9" s="35" t="s">
        <v>21</v>
      </c>
      <c r="B9" s="38">
        <v>59</v>
      </c>
    </row>
    <row r="10" spans="1:2" ht="18">
      <c r="A10" s="35" t="s">
        <v>79</v>
      </c>
      <c r="B10" s="38">
        <v>52</v>
      </c>
    </row>
    <row r="11" spans="1:2" ht="18">
      <c r="A11" s="35" t="s">
        <v>70</v>
      </c>
      <c r="B11" s="38">
        <v>48</v>
      </c>
    </row>
    <row r="12" spans="1:2" ht="18">
      <c r="A12" s="35" t="s">
        <v>48</v>
      </c>
      <c r="B12" s="38">
        <v>45</v>
      </c>
    </row>
    <row r="13" spans="1:2" ht="18">
      <c r="A13" s="35" t="s">
        <v>22</v>
      </c>
      <c r="B13" s="38">
        <v>39</v>
      </c>
    </row>
    <row r="14" spans="1:2" ht="18">
      <c r="A14" s="35" t="s">
        <v>54</v>
      </c>
      <c r="B14" s="38">
        <v>29</v>
      </c>
    </row>
    <row r="15" spans="1:2" ht="18">
      <c r="A15" s="35" t="s">
        <v>72</v>
      </c>
      <c r="B15" s="38">
        <v>29</v>
      </c>
    </row>
    <row r="16" spans="1:2" ht="18">
      <c r="A16" s="35" t="s">
        <v>86</v>
      </c>
      <c r="B16" s="38">
        <v>24</v>
      </c>
    </row>
    <row r="17" spans="1:2" ht="18">
      <c r="A17" s="35" t="s">
        <v>57</v>
      </c>
      <c r="B17" s="38">
        <v>21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12" sqref="F12"/>
    </sheetView>
  </sheetViews>
  <sheetFormatPr defaultColWidth="9.140625" defaultRowHeight="12.75"/>
  <cols>
    <col min="1" max="1" width="9.140625" style="43" customWidth="1"/>
    <col min="2" max="2" width="29.57421875" style="43" bestFit="1" customWidth="1"/>
    <col min="3" max="16384" width="9.140625" style="43" customWidth="1"/>
  </cols>
  <sheetData>
    <row r="1" ht="18">
      <c r="A1" s="47" t="s">
        <v>16</v>
      </c>
    </row>
    <row r="2" ht="15">
      <c r="A2" s="16"/>
    </row>
    <row r="3" spans="1:3" ht="15">
      <c r="A3" s="44">
        <v>1</v>
      </c>
      <c r="B3" s="43" t="s">
        <v>120</v>
      </c>
      <c r="C3" s="43">
        <v>66</v>
      </c>
    </row>
    <row r="4" spans="1:3" ht="15">
      <c r="A4" s="44">
        <v>2</v>
      </c>
      <c r="B4" s="43" t="s">
        <v>45</v>
      </c>
      <c r="C4" s="43">
        <v>40</v>
      </c>
    </row>
    <row r="5" spans="1:3" ht="15">
      <c r="A5" s="44">
        <v>3</v>
      </c>
      <c r="B5" s="43" t="s">
        <v>49</v>
      </c>
      <c r="C5" s="43">
        <v>21</v>
      </c>
    </row>
    <row r="6" spans="1:3" ht="15">
      <c r="A6" s="44">
        <v>4</v>
      </c>
      <c r="B6" s="43" t="s">
        <v>47</v>
      </c>
      <c r="C6" s="43">
        <v>21</v>
      </c>
    </row>
    <row r="7" spans="1:3" ht="15">
      <c r="A7" s="44">
        <v>5</v>
      </c>
      <c r="B7" s="43" t="s">
        <v>121</v>
      </c>
      <c r="C7" s="43">
        <v>17</v>
      </c>
    </row>
    <row r="8" spans="1:3" ht="15">
      <c r="A8" s="44">
        <v>6</v>
      </c>
      <c r="B8" s="43" t="s">
        <v>122</v>
      </c>
      <c r="C8" s="43">
        <v>16</v>
      </c>
    </row>
    <row r="9" spans="1:3" ht="15">
      <c r="A9" s="44">
        <v>7</v>
      </c>
      <c r="B9" s="43" t="s">
        <v>21</v>
      </c>
      <c r="C9" s="43">
        <v>15</v>
      </c>
    </row>
    <row r="10" spans="1:3" ht="15">
      <c r="A10" s="44">
        <v>8</v>
      </c>
      <c r="B10" s="43" t="s">
        <v>48</v>
      </c>
      <c r="C10" s="43">
        <v>13</v>
      </c>
    </row>
    <row r="11" spans="1:3" ht="15">
      <c r="A11" s="44">
        <v>9</v>
      </c>
      <c r="B11" s="43" t="s">
        <v>123</v>
      </c>
      <c r="C11" s="43">
        <v>11</v>
      </c>
    </row>
    <row r="12" spans="1:3" ht="15">
      <c r="A12" s="44">
        <v>10</v>
      </c>
      <c r="B12" s="43" t="s">
        <v>50</v>
      </c>
      <c r="C12" s="43">
        <v>11</v>
      </c>
    </row>
    <row r="13" spans="1:3" ht="15">
      <c r="A13" s="44">
        <v>11</v>
      </c>
      <c r="B13" s="43" t="s">
        <v>46</v>
      </c>
      <c r="C13" s="43">
        <v>10</v>
      </c>
    </row>
    <row r="14" spans="1:3" ht="15">
      <c r="A14" s="44">
        <v>12</v>
      </c>
      <c r="B14" s="43" t="s">
        <v>22</v>
      </c>
      <c r="C14" s="43">
        <v>9</v>
      </c>
    </row>
    <row r="15" spans="1:3" ht="15">
      <c r="A15" s="44">
        <v>13</v>
      </c>
      <c r="B15" s="43" t="s">
        <v>57</v>
      </c>
      <c r="C15" s="43">
        <v>7</v>
      </c>
    </row>
    <row r="16" spans="1:3" ht="15">
      <c r="A16" s="44">
        <v>14</v>
      </c>
      <c r="B16" s="43" t="s">
        <v>124</v>
      </c>
      <c r="C16" s="43">
        <v>7</v>
      </c>
    </row>
    <row r="17" spans="1:3" ht="15">
      <c r="A17" s="44">
        <v>15</v>
      </c>
      <c r="B17" s="43" t="s">
        <v>125</v>
      </c>
      <c r="C17" s="43">
        <v>4</v>
      </c>
    </row>
    <row r="18" spans="1:3" ht="15">
      <c r="A18" s="44">
        <v>16</v>
      </c>
      <c r="B18" s="43" t="s">
        <v>126</v>
      </c>
      <c r="C18" s="43">
        <v>3</v>
      </c>
    </row>
    <row r="19" spans="1:3" ht="15">
      <c r="A19" s="44">
        <v>17</v>
      </c>
      <c r="B19" s="43" t="s">
        <v>79</v>
      </c>
      <c r="C19" s="43">
        <v>2</v>
      </c>
    </row>
    <row r="20" spans="1:3" ht="15">
      <c r="A20" s="44">
        <v>18</v>
      </c>
      <c r="B20" s="43" t="s">
        <v>127</v>
      </c>
      <c r="C20" s="43">
        <v>2</v>
      </c>
    </row>
    <row r="21" spans="1:3" ht="15">
      <c r="A21" s="44">
        <v>19</v>
      </c>
      <c r="B21" s="43" t="s">
        <v>128</v>
      </c>
      <c r="C21" s="43">
        <v>1</v>
      </c>
    </row>
    <row r="22" spans="1:3" ht="15">
      <c r="A22" s="44">
        <v>20</v>
      </c>
      <c r="B22" s="43" t="s">
        <v>129</v>
      </c>
      <c r="C22" s="43">
        <v>1</v>
      </c>
    </row>
    <row r="23" spans="1:3" ht="15">
      <c r="A23" s="44">
        <v>21</v>
      </c>
      <c r="B23" s="43" t="s">
        <v>70</v>
      </c>
      <c r="C23" s="43">
        <v>1</v>
      </c>
    </row>
    <row r="24" spans="1:3" ht="15">
      <c r="A24" s="44">
        <v>22</v>
      </c>
      <c r="B24" s="43" t="s">
        <v>51</v>
      </c>
      <c r="C24" s="43">
        <v>7</v>
      </c>
    </row>
    <row r="25" spans="1:3" ht="15.75">
      <c r="A25" s="44"/>
      <c r="B25" s="45" t="s">
        <v>173</v>
      </c>
      <c r="C25" s="45">
        <f>SUM(C3:C24)</f>
        <v>285</v>
      </c>
    </row>
    <row r="26" ht="15">
      <c r="A26" s="44"/>
    </row>
    <row r="27" ht="15">
      <c r="A27" s="44"/>
    </row>
    <row r="28" spans="2:3" ht="15.75">
      <c r="B28" s="46"/>
      <c r="C28" s="46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C10"/>
  <sheetViews>
    <sheetView workbookViewId="0" topLeftCell="A4">
      <selection activeCell="C9" sqref="C9"/>
    </sheetView>
  </sheetViews>
  <sheetFormatPr defaultColWidth="9.140625" defaultRowHeight="12.75"/>
  <sheetData>
    <row r="1" ht="37.5">
      <c r="C1" s="2" t="s">
        <v>6</v>
      </c>
    </row>
    <row r="6" ht="24">
      <c r="C6" s="3" t="s">
        <v>7</v>
      </c>
    </row>
    <row r="7" ht="24">
      <c r="C7" s="3"/>
    </row>
    <row r="8" ht="24">
      <c r="C8" s="3" t="s">
        <v>103</v>
      </c>
    </row>
    <row r="9" ht="24">
      <c r="C9" s="3"/>
    </row>
    <row r="10" ht="24">
      <c r="C10" s="3" t="s">
        <v>8</v>
      </c>
    </row>
  </sheetData>
  <printOptions/>
  <pageMargins left="0.75" right="0.75" top="1" bottom="1" header="0.5" footer="0.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Lodovici</dc:creator>
  <cp:keywords/>
  <dc:description/>
  <cp:lastModifiedBy>massimo</cp:lastModifiedBy>
  <cp:lastPrinted>2009-09-13T09:09:17Z</cp:lastPrinted>
  <dcterms:created xsi:type="dcterms:W3CDTF">2001-10-08T13:27:48Z</dcterms:created>
  <dcterms:modified xsi:type="dcterms:W3CDTF">2009-09-13T11:56:41Z</dcterms:modified>
  <cp:category/>
  <cp:version/>
  <cp:contentType/>
  <cp:contentStatus/>
</cp:coreProperties>
</file>